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8EB5D4-FF3B-4F1A-92ED-AE978B8C1225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СЭМҮТ амбулатори" sheetId="1" r:id="rId1"/>
    <sheet name="СЭМҮТ стационар" sheetId="2" r:id="rId2"/>
    <sheet name="УХТЭ амбулатори" sheetId="3" r:id="rId3"/>
    <sheet name="УХТЭ оношилгоо" sheetId="4" r:id="rId4"/>
    <sheet name="УХТЭ лаб шинжилгээ" sheetId="5" r:id="rId5"/>
    <sheet name="УХТЭ хэвтүүлэн эмчлэх" sheetId="6" r:id="rId6"/>
    <sheet name="ХСҮТ стационар" sheetId="7" r:id="rId7"/>
    <sheet name="ХСҮТ амбулатори" sheetId="8" r:id="rId8"/>
    <sheet name="ХСҮТ оношилгоо" sheetId="9" r:id="rId9"/>
    <sheet name="ХСҮТ лаборатори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9" l="1"/>
  <c r="F92" i="9"/>
  <c r="F91" i="9"/>
  <c r="F90" i="9"/>
  <c r="F89" i="9"/>
  <c r="F88" i="9"/>
  <c r="F86" i="9"/>
  <c r="F85" i="9"/>
  <c r="F78" i="9"/>
  <c r="F69" i="9"/>
  <c r="F60" i="9"/>
  <c r="F51" i="9"/>
  <c r="F42" i="9"/>
  <c r="F87" i="9" s="1"/>
  <c r="F33" i="9"/>
  <c r="F24" i="9"/>
  <c r="F15" i="9"/>
  <c r="F6" i="9"/>
  <c r="G148" i="8"/>
  <c r="F148" i="8"/>
  <c r="G147" i="8"/>
  <c r="F147" i="8"/>
  <c r="G146" i="8"/>
  <c r="F146" i="8"/>
  <c r="G145" i="8"/>
  <c r="F145" i="8"/>
  <c r="G144" i="8"/>
  <c r="F144" i="8"/>
  <c r="G143" i="8"/>
  <c r="F143" i="8"/>
  <c r="F141" i="8"/>
  <c r="F140" i="8"/>
  <c r="H139" i="8"/>
  <c r="H138" i="8"/>
  <c r="H137" i="8"/>
  <c r="H136" i="8"/>
  <c r="H135" i="8"/>
  <c r="H134" i="8"/>
  <c r="H133" i="8"/>
  <c r="G133" i="8"/>
  <c r="F133" i="8"/>
  <c r="H130" i="8"/>
  <c r="H129" i="8"/>
  <c r="H128" i="8"/>
  <c r="H127" i="8"/>
  <c r="H126" i="8"/>
  <c r="H125" i="8"/>
  <c r="H124" i="8"/>
  <c r="G124" i="8"/>
  <c r="F124" i="8"/>
  <c r="H121" i="8"/>
  <c r="H120" i="8"/>
  <c r="H119" i="8"/>
  <c r="H118" i="8"/>
  <c r="H117" i="8"/>
  <c r="H116" i="8"/>
  <c r="G115" i="8"/>
  <c r="F115" i="8"/>
  <c r="H115" i="8" s="1"/>
  <c r="H112" i="8"/>
  <c r="H111" i="8"/>
  <c r="H110" i="8"/>
  <c r="H109" i="8"/>
  <c r="H108" i="8"/>
  <c r="H107" i="8"/>
  <c r="G106" i="8"/>
  <c r="F106" i="8"/>
  <c r="H106" i="8" s="1"/>
  <c r="H103" i="8"/>
  <c r="H102" i="8"/>
  <c r="H101" i="8"/>
  <c r="H100" i="8"/>
  <c r="H99" i="8"/>
  <c r="H98" i="8"/>
  <c r="G97" i="8"/>
  <c r="F97" i="8"/>
  <c r="H97" i="8" s="1"/>
  <c r="H94" i="8"/>
  <c r="H93" i="8"/>
  <c r="H92" i="8"/>
  <c r="H91" i="8"/>
  <c r="H90" i="8"/>
  <c r="H89" i="8"/>
  <c r="G88" i="8"/>
  <c r="F88" i="8"/>
  <c r="H88" i="8" s="1"/>
  <c r="H85" i="8"/>
  <c r="H84" i="8"/>
  <c r="H83" i="8"/>
  <c r="H82" i="8"/>
  <c r="H81" i="8"/>
  <c r="H80" i="8"/>
  <c r="G79" i="8"/>
  <c r="F79" i="8"/>
  <c r="H79" i="8" s="1"/>
  <c r="H76" i="8"/>
  <c r="H75" i="8"/>
  <c r="H74" i="8"/>
  <c r="H73" i="8"/>
  <c r="H72" i="8"/>
  <c r="H71" i="8"/>
  <c r="G70" i="8"/>
  <c r="H70" i="8" s="1"/>
  <c r="F70" i="8"/>
  <c r="H67" i="8"/>
  <c r="H66" i="8"/>
  <c r="H65" i="8"/>
  <c r="H64" i="8"/>
  <c r="H63" i="8"/>
  <c r="H62" i="8"/>
  <c r="G61" i="8"/>
  <c r="H61" i="8" s="1"/>
  <c r="F61" i="8"/>
  <c r="H58" i="8"/>
  <c r="H57" i="8"/>
  <c r="H56" i="8"/>
  <c r="H55" i="8"/>
  <c r="H54" i="8"/>
  <c r="H53" i="8"/>
  <c r="G52" i="8"/>
  <c r="F52" i="8"/>
  <c r="H52" i="8" s="1"/>
  <c r="H49" i="8"/>
  <c r="H48" i="8"/>
  <c r="H47" i="8"/>
  <c r="H46" i="8"/>
  <c r="H45" i="8"/>
  <c r="H144" i="8" s="1"/>
  <c r="H44" i="8"/>
  <c r="G43" i="8"/>
  <c r="F43" i="8"/>
  <c r="H43" i="8" s="1"/>
  <c r="H40" i="8"/>
  <c r="H39" i="8"/>
  <c r="H38" i="8"/>
  <c r="H37" i="8"/>
  <c r="H36" i="8"/>
  <c r="H35" i="8"/>
  <c r="G34" i="8"/>
  <c r="F34" i="8"/>
  <c r="H34" i="8" s="1"/>
  <c r="H31" i="8"/>
  <c r="H30" i="8"/>
  <c r="H29" i="8"/>
  <c r="H146" i="8" s="1"/>
  <c r="H28" i="8"/>
  <c r="H27" i="8"/>
  <c r="H26" i="8"/>
  <c r="G25" i="8"/>
  <c r="F25" i="8"/>
  <c r="H25" i="8" s="1"/>
  <c r="H22" i="8"/>
  <c r="H21" i="8"/>
  <c r="H20" i="8"/>
  <c r="H19" i="8"/>
  <c r="H145" i="8" s="1"/>
  <c r="H18" i="8"/>
  <c r="H17" i="8"/>
  <c r="G16" i="8"/>
  <c r="H16" i="8" s="1"/>
  <c r="F16" i="8"/>
  <c r="F142" i="8" s="1"/>
  <c r="H13" i="8"/>
  <c r="H148" i="8" s="1"/>
  <c r="H12" i="8"/>
  <c r="H147" i="8" s="1"/>
  <c r="H11" i="8"/>
  <c r="H10" i="8"/>
  <c r="H9" i="8"/>
  <c r="H8" i="8"/>
  <c r="H143" i="8" s="1"/>
  <c r="G7" i="8"/>
  <c r="G142" i="8" s="1"/>
  <c r="R23" i="7"/>
  <c r="R22" i="7"/>
  <c r="R21" i="7"/>
  <c r="R20" i="7"/>
  <c r="R19" i="7"/>
  <c r="Q18" i="7"/>
  <c r="P18" i="7"/>
  <c r="O18" i="7"/>
  <c r="N18" i="7"/>
  <c r="M18" i="7"/>
  <c r="L18" i="7"/>
  <c r="K18" i="7"/>
  <c r="J18" i="7"/>
  <c r="I18" i="7"/>
  <c r="H18" i="7"/>
  <c r="G18" i="7"/>
  <c r="F18" i="7"/>
  <c r="R18" i="7" s="1"/>
  <c r="E18" i="7"/>
  <c r="R17" i="7"/>
  <c r="R16" i="7"/>
  <c r="R15" i="7"/>
  <c r="R14" i="7"/>
  <c r="Q13" i="7"/>
  <c r="P13" i="7"/>
  <c r="O13" i="7"/>
  <c r="N13" i="7"/>
  <c r="M13" i="7"/>
  <c r="L13" i="7"/>
  <c r="K13" i="7"/>
  <c r="J13" i="7"/>
  <c r="I13" i="7"/>
  <c r="H13" i="7"/>
  <c r="G13" i="7"/>
  <c r="F13" i="7"/>
  <c r="R13" i="7" s="1"/>
  <c r="E13" i="7"/>
  <c r="R12" i="7"/>
  <c r="R11" i="7"/>
  <c r="R10" i="7"/>
  <c r="N9" i="7"/>
  <c r="R9" i="7" s="1"/>
  <c r="R8" i="7"/>
  <c r="R7" i="7"/>
  <c r="P129" i="6"/>
  <c r="O129" i="6"/>
  <c r="N129" i="6"/>
  <c r="M129" i="6"/>
  <c r="L129" i="6"/>
  <c r="K129" i="6"/>
  <c r="J129" i="6"/>
  <c r="I129" i="6"/>
  <c r="H129" i="6"/>
  <c r="G129" i="6"/>
  <c r="F129" i="6"/>
  <c r="E129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P126" i="6"/>
  <c r="O126" i="6"/>
  <c r="N126" i="6"/>
  <c r="N124" i="6" s="1"/>
  <c r="M126" i="6"/>
  <c r="L126" i="6"/>
  <c r="K126" i="6"/>
  <c r="J126" i="6"/>
  <c r="I126" i="6"/>
  <c r="H126" i="6"/>
  <c r="G126" i="6"/>
  <c r="F126" i="6"/>
  <c r="E126" i="6"/>
  <c r="P125" i="6"/>
  <c r="P124" i="6" s="1"/>
  <c r="O125" i="6"/>
  <c r="N125" i="6"/>
  <c r="M125" i="6"/>
  <c r="M124" i="6" s="1"/>
  <c r="L125" i="6"/>
  <c r="L124" i="6" s="1"/>
  <c r="K125" i="6"/>
  <c r="K124" i="6" s="1"/>
  <c r="J125" i="6"/>
  <c r="I125" i="6"/>
  <c r="H125" i="6"/>
  <c r="G125" i="6"/>
  <c r="F125" i="6"/>
  <c r="E125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P98" i="6"/>
  <c r="O98" i="6"/>
  <c r="N98" i="6"/>
  <c r="M98" i="6"/>
  <c r="L98" i="6"/>
  <c r="K98" i="6"/>
  <c r="J98" i="6"/>
  <c r="I98" i="6"/>
  <c r="H98" i="6"/>
  <c r="G98" i="6"/>
  <c r="F98" i="6"/>
  <c r="E98" i="6"/>
  <c r="P92" i="6"/>
  <c r="O92" i="6"/>
  <c r="N92" i="6"/>
  <c r="M92" i="6"/>
  <c r="L92" i="6"/>
  <c r="K92" i="6"/>
  <c r="J92" i="6"/>
  <c r="I92" i="6"/>
  <c r="H92" i="6"/>
  <c r="G92" i="6"/>
  <c r="F92" i="6"/>
  <c r="E92" i="6"/>
  <c r="P86" i="6"/>
  <c r="O86" i="6"/>
  <c r="N86" i="6"/>
  <c r="M86" i="6"/>
  <c r="L86" i="6"/>
  <c r="K86" i="6"/>
  <c r="J86" i="6"/>
  <c r="I86" i="6"/>
  <c r="H86" i="6"/>
  <c r="G86" i="6"/>
  <c r="F86" i="6"/>
  <c r="E86" i="6"/>
  <c r="P80" i="6"/>
  <c r="O80" i="6"/>
  <c r="N80" i="6"/>
  <c r="M80" i="6"/>
  <c r="L80" i="6"/>
  <c r="K80" i="6"/>
  <c r="J80" i="6"/>
  <c r="I80" i="6"/>
  <c r="H80" i="6"/>
  <c r="G80" i="6"/>
  <c r="F80" i="6"/>
  <c r="E80" i="6"/>
  <c r="P74" i="6"/>
  <c r="O74" i="6"/>
  <c r="N74" i="6"/>
  <c r="M74" i="6"/>
  <c r="L74" i="6"/>
  <c r="K74" i="6"/>
  <c r="J74" i="6"/>
  <c r="I74" i="6"/>
  <c r="H74" i="6"/>
  <c r="G74" i="6"/>
  <c r="F74" i="6"/>
  <c r="E74" i="6"/>
  <c r="P66" i="6"/>
  <c r="O66" i="6"/>
  <c r="N66" i="6"/>
  <c r="M66" i="6"/>
  <c r="L66" i="6"/>
  <c r="K66" i="6"/>
  <c r="J66" i="6"/>
  <c r="I66" i="6"/>
  <c r="H66" i="6"/>
  <c r="G66" i="6"/>
  <c r="F66" i="6"/>
  <c r="E66" i="6"/>
  <c r="P60" i="6"/>
  <c r="O60" i="6"/>
  <c r="M60" i="6"/>
  <c r="L60" i="6"/>
  <c r="K60" i="6"/>
  <c r="J60" i="6"/>
  <c r="I60" i="6"/>
  <c r="H60" i="6"/>
  <c r="G60" i="6"/>
  <c r="F60" i="6"/>
  <c r="E60" i="6"/>
  <c r="P54" i="6"/>
  <c r="O54" i="6"/>
  <c r="N54" i="6"/>
  <c r="M54" i="6"/>
  <c r="L54" i="6"/>
  <c r="K54" i="6"/>
  <c r="I54" i="6"/>
  <c r="H54" i="6"/>
  <c r="G54" i="6"/>
  <c r="F54" i="6"/>
  <c r="P48" i="6"/>
  <c r="O48" i="6"/>
  <c r="N48" i="6"/>
  <c r="M48" i="6"/>
  <c r="L48" i="6"/>
  <c r="K48" i="6"/>
  <c r="J48" i="6"/>
  <c r="I48" i="6"/>
  <c r="H48" i="6"/>
  <c r="G48" i="6"/>
  <c r="F48" i="6"/>
  <c r="E48" i="6"/>
  <c r="P42" i="6"/>
  <c r="O42" i="6"/>
  <c r="N42" i="6"/>
  <c r="M42" i="6"/>
  <c r="L42" i="6"/>
  <c r="K42" i="6"/>
  <c r="J42" i="6"/>
  <c r="I42" i="6"/>
  <c r="H42" i="6"/>
  <c r="G42" i="6"/>
  <c r="F42" i="6"/>
  <c r="E42" i="6"/>
  <c r="P36" i="6"/>
  <c r="O36" i="6"/>
  <c r="N36" i="6"/>
  <c r="M36" i="6"/>
  <c r="L36" i="6"/>
  <c r="K36" i="6"/>
  <c r="J36" i="6"/>
  <c r="I36" i="6"/>
  <c r="H36" i="6"/>
  <c r="G36" i="6"/>
  <c r="F36" i="6"/>
  <c r="E36" i="6"/>
  <c r="P28" i="6"/>
  <c r="O28" i="6"/>
  <c r="N28" i="6"/>
  <c r="M28" i="6"/>
  <c r="L28" i="6"/>
  <c r="K28" i="6"/>
  <c r="J28" i="6"/>
  <c r="I28" i="6"/>
  <c r="H28" i="6"/>
  <c r="G28" i="6"/>
  <c r="F28" i="6"/>
  <c r="E28" i="6"/>
  <c r="P22" i="6"/>
  <c r="O22" i="6"/>
  <c r="N22" i="6"/>
  <c r="M22" i="6"/>
  <c r="L22" i="6"/>
  <c r="K22" i="6"/>
  <c r="J22" i="6"/>
  <c r="I22" i="6"/>
  <c r="H22" i="6"/>
  <c r="G22" i="6"/>
  <c r="F22" i="6"/>
  <c r="E22" i="6"/>
  <c r="P16" i="6"/>
  <c r="O16" i="6"/>
  <c r="N16" i="6"/>
  <c r="M16" i="6"/>
  <c r="L16" i="6"/>
  <c r="K16" i="6"/>
  <c r="J16" i="6"/>
  <c r="I16" i="6"/>
  <c r="H16" i="6"/>
  <c r="G16" i="6"/>
  <c r="F16" i="6"/>
  <c r="E16" i="6"/>
  <c r="P10" i="6"/>
  <c r="O10" i="6"/>
  <c r="N10" i="6"/>
  <c r="M10" i="6"/>
  <c r="L10" i="6"/>
  <c r="K10" i="6"/>
  <c r="J10" i="6"/>
  <c r="I10" i="6"/>
  <c r="H10" i="6"/>
  <c r="G10" i="6"/>
  <c r="F10" i="6"/>
  <c r="E10" i="6"/>
  <c r="P4" i="6"/>
  <c r="O4" i="6"/>
  <c r="N4" i="6"/>
  <c r="M4" i="6"/>
  <c r="L4" i="6"/>
  <c r="K4" i="6"/>
  <c r="J4" i="6"/>
  <c r="I4" i="6"/>
  <c r="H4" i="6"/>
  <c r="G4" i="6"/>
  <c r="F4" i="6"/>
  <c r="E4" i="6"/>
  <c r="A1" i="6"/>
  <c r="O65" i="5"/>
  <c r="N65" i="5"/>
  <c r="M65" i="5"/>
  <c r="L65" i="5"/>
  <c r="K65" i="5"/>
  <c r="J65" i="5"/>
  <c r="I65" i="5"/>
  <c r="H65" i="5"/>
  <c r="G65" i="5"/>
  <c r="F65" i="5"/>
  <c r="E65" i="5"/>
  <c r="D65" i="5"/>
  <c r="O64" i="5"/>
  <c r="N64" i="5"/>
  <c r="M64" i="5"/>
  <c r="L64" i="5"/>
  <c r="K64" i="5"/>
  <c r="J64" i="5"/>
  <c r="I64" i="5"/>
  <c r="H64" i="5"/>
  <c r="G64" i="5"/>
  <c r="F64" i="5"/>
  <c r="E64" i="5"/>
  <c r="D64" i="5"/>
  <c r="O63" i="5"/>
  <c r="N63" i="5"/>
  <c r="M63" i="5"/>
  <c r="L63" i="5"/>
  <c r="K63" i="5"/>
  <c r="J63" i="5"/>
  <c r="I63" i="5"/>
  <c r="H63" i="5"/>
  <c r="G63" i="5"/>
  <c r="F63" i="5"/>
  <c r="E63" i="5"/>
  <c r="D63" i="5"/>
  <c r="O62" i="5"/>
  <c r="N62" i="5"/>
  <c r="M62" i="5"/>
  <c r="L62" i="5"/>
  <c r="K62" i="5"/>
  <c r="J62" i="5"/>
  <c r="I62" i="5"/>
  <c r="H62" i="5"/>
  <c r="G62" i="5"/>
  <c r="F62" i="5"/>
  <c r="E62" i="5"/>
  <c r="D62" i="5"/>
  <c r="O61" i="5"/>
  <c r="N61" i="5"/>
  <c r="M61" i="5"/>
  <c r="L61" i="5"/>
  <c r="K61" i="5"/>
  <c r="J61" i="5"/>
  <c r="I61" i="5"/>
  <c r="H61" i="5"/>
  <c r="G61" i="5"/>
  <c r="F61" i="5"/>
  <c r="E61" i="5"/>
  <c r="D61" i="5"/>
  <c r="O60" i="5"/>
  <c r="N60" i="5"/>
  <c r="N66" i="5" s="1"/>
  <c r="M60" i="5"/>
  <c r="L60" i="5"/>
  <c r="K60" i="5"/>
  <c r="J60" i="5"/>
  <c r="I60" i="5"/>
  <c r="H60" i="5"/>
  <c r="G60" i="5"/>
  <c r="G66" i="5" s="1"/>
  <c r="F60" i="5"/>
  <c r="E60" i="5"/>
  <c r="D60" i="5"/>
  <c r="D66" i="5" s="1"/>
  <c r="O59" i="5"/>
  <c r="N59" i="5"/>
  <c r="M59" i="5"/>
  <c r="L59" i="5"/>
  <c r="K59" i="5"/>
  <c r="I59" i="5"/>
  <c r="G59" i="5"/>
  <c r="F59" i="5"/>
  <c r="E59" i="5"/>
  <c r="D59" i="5"/>
  <c r="O52" i="5"/>
  <c r="N52" i="5"/>
  <c r="M52" i="5"/>
  <c r="L52" i="5"/>
  <c r="K52" i="5"/>
  <c r="J52" i="5"/>
  <c r="I52" i="5"/>
  <c r="H52" i="5"/>
  <c r="G52" i="5"/>
  <c r="F52" i="5"/>
  <c r="E52" i="5"/>
  <c r="D52" i="5"/>
  <c r="O45" i="5"/>
  <c r="N45" i="5"/>
  <c r="M45" i="5"/>
  <c r="L45" i="5"/>
  <c r="K45" i="5"/>
  <c r="J45" i="5"/>
  <c r="I45" i="5"/>
  <c r="H45" i="5"/>
  <c r="G45" i="5"/>
  <c r="F45" i="5"/>
  <c r="E45" i="5"/>
  <c r="D45" i="5"/>
  <c r="O38" i="5"/>
  <c r="N38" i="5"/>
  <c r="M38" i="5"/>
  <c r="L38" i="5"/>
  <c r="K38" i="5"/>
  <c r="J38" i="5"/>
  <c r="I38" i="5"/>
  <c r="H38" i="5"/>
  <c r="G38" i="5"/>
  <c r="F38" i="5"/>
  <c r="E38" i="5"/>
  <c r="D38" i="5"/>
  <c r="O31" i="5"/>
  <c r="N31" i="5"/>
  <c r="M31" i="5"/>
  <c r="L31" i="5"/>
  <c r="K31" i="5"/>
  <c r="J31" i="5"/>
  <c r="I31" i="5"/>
  <c r="H31" i="5"/>
  <c r="G31" i="5"/>
  <c r="F31" i="5"/>
  <c r="E31" i="5"/>
  <c r="D31" i="5"/>
  <c r="O24" i="5"/>
  <c r="N24" i="5"/>
  <c r="M24" i="5"/>
  <c r="L24" i="5"/>
  <c r="K24" i="5"/>
  <c r="J24" i="5"/>
  <c r="I24" i="5"/>
  <c r="H24" i="5"/>
  <c r="G24" i="5"/>
  <c r="F24" i="5"/>
  <c r="E24" i="5"/>
  <c r="D24" i="5"/>
  <c r="O17" i="5"/>
  <c r="N17" i="5"/>
  <c r="M17" i="5"/>
  <c r="L17" i="5"/>
  <c r="K17" i="5"/>
  <c r="J17" i="5"/>
  <c r="I17" i="5"/>
  <c r="H17" i="5"/>
  <c r="G17" i="5"/>
  <c r="F17" i="5"/>
  <c r="E17" i="5"/>
  <c r="D17" i="5"/>
  <c r="O10" i="5"/>
  <c r="N10" i="5"/>
  <c r="M10" i="5"/>
  <c r="L10" i="5"/>
  <c r="K10" i="5"/>
  <c r="J10" i="5"/>
  <c r="I10" i="5"/>
  <c r="H10" i="5"/>
  <c r="G10" i="5"/>
  <c r="F10" i="5"/>
  <c r="E10" i="5"/>
  <c r="D10" i="5"/>
  <c r="A1" i="5"/>
  <c r="O102" i="4"/>
  <c r="N102" i="4"/>
  <c r="M102" i="4"/>
  <c r="L102" i="4"/>
  <c r="K102" i="4"/>
  <c r="J102" i="4"/>
  <c r="I102" i="4"/>
  <c r="H102" i="4"/>
  <c r="G102" i="4"/>
  <c r="F102" i="4"/>
  <c r="E102" i="4"/>
  <c r="D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O99" i="4"/>
  <c r="N99" i="4"/>
  <c r="M99" i="4"/>
  <c r="L99" i="4"/>
  <c r="K99" i="4"/>
  <c r="J99" i="4"/>
  <c r="I99" i="4"/>
  <c r="H99" i="4"/>
  <c r="G99" i="4"/>
  <c r="F99" i="4"/>
  <c r="E99" i="4"/>
  <c r="D99" i="4"/>
  <c r="O98" i="4"/>
  <c r="N98" i="4"/>
  <c r="M98" i="4"/>
  <c r="L98" i="4"/>
  <c r="K98" i="4"/>
  <c r="J98" i="4"/>
  <c r="I98" i="4"/>
  <c r="H98" i="4"/>
  <c r="G98" i="4"/>
  <c r="F98" i="4"/>
  <c r="E98" i="4"/>
  <c r="D98" i="4"/>
  <c r="O97" i="4"/>
  <c r="N97" i="4"/>
  <c r="M97" i="4"/>
  <c r="L97" i="4"/>
  <c r="K97" i="4"/>
  <c r="J97" i="4"/>
  <c r="I97" i="4"/>
  <c r="H97" i="4"/>
  <c r="G97" i="4"/>
  <c r="F97" i="4"/>
  <c r="E97" i="4"/>
  <c r="D97" i="4"/>
  <c r="O96" i="4"/>
  <c r="N96" i="4"/>
  <c r="M96" i="4"/>
  <c r="L96" i="4"/>
  <c r="J96" i="4"/>
  <c r="I96" i="4"/>
  <c r="G96" i="4"/>
  <c r="F96" i="4"/>
  <c r="E96" i="4"/>
  <c r="D96" i="4"/>
  <c r="O89" i="4"/>
  <c r="N89" i="4"/>
  <c r="M89" i="4"/>
  <c r="L89" i="4"/>
  <c r="J89" i="4"/>
  <c r="I89" i="4"/>
  <c r="G89" i="4"/>
  <c r="F89" i="4"/>
  <c r="E89" i="4"/>
  <c r="D89" i="4"/>
  <c r="O82" i="4"/>
  <c r="N82" i="4"/>
  <c r="M82" i="4"/>
  <c r="L82" i="4"/>
  <c r="K82" i="4"/>
  <c r="J82" i="4"/>
  <c r="I82" i="4"/>
  <c r="H82" i="4"/>
  <c r="G82" i="4"/>
  <c r="F82" i="4"/>
  <c r="E82" i="4"/>
  <c r="D82" i="4"/>
  <c r="O75" i="4"/>
  <c r="N75" i="4"/>
  <c r="M75" i="4"/>
  <c r="L75" i="4"/>
  <c r="K75" i="4"/>
  <c r="J75" i="4"/>
  <c r="I75" i="4"/>
  <c r="H75" i="4"/>
  <c r="G75" i="4"/>
  <c r="F75" i="4"/>
  <c r="E75" i="4"/>
  <c r="D75" i="4"/>
  <c r="O68" i="4"/>
  <c r="N68" i="4"/>
  <c r="M68" i="4"/>
  <c r="L68" i="4"/>
  <c r="K68" i="4"/>
  <c r="J68" i="4"/>
  <c r="I68" i="4"/>
  <c r="G68" i="4"/>
  <c r="F68" i="4"/>
  <c r="E68" i="4"/>
  <c r="D68" i="4"/>
  <c r="O61" i="4"/>
  <c r="N61" i="4"/>
  <c r="M61" i="4"/>
  <c r="L61" i="4"/>
  <c r="K61" i="4"/>
  <c r="J61" i="4"/>
  <c r="I61" i="4"/>
  <c r="G61" i="4"/>
  <c r="F61" i="4"/>
  <c r="E61" i="4"/>
  <c r="D61" i="4"/>
  <c r="O54" i="4"/>
  <c r="N54" i="4"/>
  <c r="M54" i="4"/>
  <c r="L54" i="4"/>
  <c r="K54" i="4"/>
  <c r="J54" i="4"/>
  <c r="I54" i="4"/>
  <c r="G54" i="4"/>
  <c r="F54" i="4"/>
  <c r="E54" i="4"/>
  <c r="D54" i="4"/>
  <c r="O45" i="4"/>
  <c r="N45" i="4"/>
  <c r="M45" i="4"/>
  <c r="L45" i="4"/>
  <c r="K45" i="4"/>
  <c r="J45" i="4"/>
  <c r="I45" i="4"/>
  <c r="H45" i="4"/>
  <c r="G45" i="4"/>
  <c r="F45" i="4"/>
  <c r="E45" i="4"/>
  <c r="D45" i="4"/>
  <c r="O38" i="4"/>
  <c r="N38" i="4"/>
  <c r="M38" i="4"/>
  <c r="L38" i="4"/>
  <c r="K38" i="4"/>
  <c r="J38" i="4"/>
  <c r="I38" i="4"/>
  <c r="H38" i="4"/>
  <c r="G38" i="4"/>
  <c r="F38" i="4"/>
  <c r="E38" i="4"/>
  <c r="D38" i="4"/>
  <c r="O31" i="4"/>
  <c r="N31" i="4"/>
  <c r="M31" i="4"/>
  <c r="L31" i="4"/>
  <c r="K31" i="4"/>
  <c r="J31" i="4"/>
  <c r="I31" i="4"/>
  <c r="H31" i="4"/>
  <c r="G31" i="4"/>
  <c r="F31" i="4"/>
  <c r="E31" i="4"/>
  <c r="D31" i="4"/>
  <c r="O24" i="4"/>
  <c r="N24" i="4"/>
  <c r="M24" i="4"/>
  <c r="L24" i="4"/>
  <c r="K24" i="4"/>
  <c r="J24" i="4"/>
  <c r="I24" i="4"/>
  <c r="H24" i="4"/>
  <c r="G24" i="4"/>
  <c r="F24" i="4"/>
  <c r="E24" i="4"/>
  <c r="D24" i="4"/>
  <c r="O17" i="4"/>
  <c r="N17" i="4"/>
  <c r="M17" i="4"/>
  <c r="L17" i="4"/>
  <c r="K17" i="4"/>
  <c r="J17" i="4"/>
  <c r="I17" i="4"/>
  <c r="H17" i="4"/>
  <c r="G17" i="4"/>
  <c r="F17" i="4"/>
  <c r="E17" i="4"/>
  <c r="D17" i="4"/>
  <c r="O10" i="4"/>
  <c r="N10" i="4"/>
  <c r="M10" i="4"/>
  <c r="L10" i="4"/>
  <c r="K10" i="4"/>
  <c r="J10" i="4"/>
  <c r="I10" i="4"/>
  <c r="H10" i="4"/>
  <c r="G10" i="4"/>
  <c r="F10" i="4"/>
  <c r="E10" i="4"/>
  <c r="D10" i="4"/>
  <c r="A1" i="4"/>
  <c r="O139" i="3"/>
  <c r="N139" i="3"/>
  <c r="M139" i="3"/>
  <c r="L139" i="3"/>
  <c r="K139" i="3"/>
  <c r="J139" i="3"/>
  <c r="I139" i="3"/>
  <c r="H139" i="3"/>
  <c r="G139" i="3"/>
  <c r="F139" i="3"/>
  <c r="E139" i="3"/>
  <c r="D139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O134" i="3"/>
  <c r="N134" i="3"/>
  <c r="N140" i="3" s="1"/>
  <c r="M134" i="3"/>
  <c r="M140" i="3" s="1"/>
  <c r="L134" i="3"/>
  <c r="L140" i="3" s="1"/>
  <c r="K134" i="3"/>
  <c r="J134" i="3"/>
  <c r="J140" i="3" s="1"/>
  <c r="I134" i="3"/>
  <c r="H134" i="3"/>
  <c r="G134" i="3"/>
  <c r="G140" i="3" s="1"/>
  <c r="F134" i="3"/>
  <c r="E134" i="3"/>
  <c r="D134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O98" i="3"/>
  <c r="N98" i="3"/>
  <c r="M98" i="3"/>
  <c r="L98" i="3"/>
  <c r="K98" i="3"/>
  <c r="J98" i="3"/>
  <c r="I98" i="3"/>
  <c r="H98" i="3"/>
  <c r="G98" i="3"/>
  <c r="F98" i="3"/>
  <c r="E98" i="3"/>
  <c r="D98" i="3"/>
  <c r="O89" i="3"/>
  <c r="N89" i="3"/>
  <c r="M89" i="3"/>
  <c r="L89" i="3"/>
  <c r="K89" i="3"/>
  <c r="J89" i="3"/>
  <c r="I89" i="3"/>
  <c r="H89" i="3"/>
  <c r="G89" i="3"/>
  <c r="F89" i="3"/>
  <c r="E89" i="3"/>
  <c r="D89" i="3"/>
  <c r="O82" i="3"/>
  <c r="N82" i="3"/>
  <c r="M82" i="3"/>
  <c r="L82" i="3"/>
  <c r="K82" i="3"/>
  <c r="J82" i="3"/>
  <c r="I82" i="3"/>
  <c r="H82" i="3"/>
  <c r="G82" i="3"/>
  <c r="F82" i="3"/>
  <c r="E82" i="3"/>
  <c r="D82" i="3"/>
  <c r="O75" i="3"/>
  <c r="N75" i="3"/>
  <c r="M75" i="3"/>
  <c r="L75" i="3"/>
  <c r="K75" i="3"/>
  <c r="J75" i="3"/>
  <c r="I75" i="3"/>
  <c r="H75" i="3"/>
  <c r="G75" i="3"/>
  <c r="F75" i="3"/>
  <c r="E75" i="3"/>
  <c r="D75" i="3"/>
  <c r="O68" i="3"/>
  <c r="N68" i="3"/>
  <c r="M68" i="3"/>
  <c r="L68" i="3"/>
  <c r="K68" i="3"/>
  <c r="J68" i="3"/>
  <c r="I68" i="3"/>
  <c r="H68" i="3"/>
  <c r="G68" i="3"/>
  <c r="F68" i="3"/>
  <c r="E68" i="3"/>
  <c r="D68" i="3"/>
  <c r="O61" i="3"/>
  <c r="N61" i="3"/>
  <c r="M61" i="3"/>
  <c r="L61" i="3"/>
  <c r="K61" i="3"/>
  <c r="J61" i="3"/>
  <c r="I61" i="3"/>
  <c r="H61" i="3"/>
  <c r="G61" i="3"/>
  <c r="F61" i="3"/>
  <c r="E61" i="3"/>
  <c r="D61" i="3"/>
  <c r="O54" i="3"/>
  <c r="N54" i="3"/>
  <c r="M54" i="3"/>
  <c r="L54" i="3"/>
  <c r="K54" i="3"/>
  <c r="J54" i="3"/>
  <c r="I54" i="3"/>
  <c r="H54" i="3"/>
  <c r="G54" i="3"/>
  <c r="F54" i="3"/>
  <c r="E54" i="3"/>
  <c r="D54" i="3"/>
  <c r="O45" i="3"/>
  <c r="N45" i="3"/>
  <c r="M45" i="3"/>
  <c r="L45" i="3"/>
  <c r="K45" i="3"/>
  <c r="I45" i="3"/>
  <c r="H45" i="3"/>
  <c r="G45" i="3"/>
  <c r="F45" i="3"/>
  <c r="E45" i="3"/>
  <c r="D45" i="3"/>
  <c r="O38" i="3"/>
  <c r="N38" i="3"/>
  <c r="M38" i="3"/>
  <c r="L38" i="3"/>
  <c r="K38" i="3"/>
  <c r="J38" i="3"/>
  <c r="I38" i="3"/>
  <c r="H38" i="3"/>
  <c r="G38" i="3"/>
  <c r="F38" i="3"/>
  <c r="E38" i="3"/>
  <c r="D38" i="3"/>
  <c r="O31" i="3"/>
  <c r="N31" i="3"/>
  <c r="M31" i="3"/>
  <c r="L31" i="3"/>
  <c r="K31" i="3"/>
  <c r="J31" i="3"/>
  <c r="I31" i="3"/>
  <c r="H31" i="3"/>
  <c r="G31" i="3"/>
  <c r="F31" i="3"/>
  <c r="E31" i="3"/>
  <c r="D31" i="3"/>
  <c r="O24" i="3"/>
  <c r="N24" i="3"/>
  <c r="M24" i="3"/>
  <c r="L24" i="3"/>
  <c r="K24" i="3"/>
  <c r="J24" i="3"/>
  <c r="I24" i="3"/>
  <c r="H24" i="3"/>
  <c r="G24" i="3"/>
  <c r="E24" i="3"/>
  <c r="D24" i="3"/>
  <c r="O17" i="3"/>
  <c r="N17" i="3"/>
  <c r="M17" i="3"/>
  <c r="L17" i="3"/>
  <c r="K17" i="3"/>
  <c r="J17" i="3"/>
  <c r="I17" i="3"/>
  <c r="H17" i="3"/>
  <c r="G17" i="3"/>
  <c r="F17" i="3"/>
  <c r="E17" i="3"/>
  <c r="D17" i="3"/>
  <c r="O10" i="3"/>
  <c r="N10" i="3"/>
  <c r="M10" i="3"/>
  <c r="L10" i="3"/>
  <c r="K10" i="3"/>
  <c r="J10" i="3"/>
  <c r="I10" i="3"/>
  <c r="H10" i="3"/>
  <c r="G10" i="3"/>
  <c r="F10" i="3"/>
  <c r="E10" i="3"/>
  <c r="D10" i="3"/>
  <c r="H7" i="8" l="1"/>
  <c r="H142" i="8" s="1"/>
  <c r="E124" i="6"/>
  <c r="F124" i="6"/>
  <c r="I124" i="6"/>
  <c r="J124" i="6"/>
  <c r="J130" i="6" s="1"/>
  <c r="F130" i="6"/>
  <c r="I130" i="6"/>
  <c r="O124" i="6"/>
  <c r="O130" i="6" s="1"/>
  <c r="K130" i="6"/>
  <c r="L130" i="6"/>
  <c r="G124" i="6"/>
  <c r="G130" i="6" s="1"/>
  <c r="M130" i="6"/>
  <c r="N130" i="6"/>
  <c r="E130" i="6"/>
  <c r="P131" i="6" s="1"/>
  <c r="P130" i="6"/>
  <c r="H124" i="6"/>
  <c r="H130" i="6"/>
  <c r="E66" i="5"/>
  <c r="F66" i="5"/>
  <c r="F67" i="5" s="1"/>
  <c r="I66" i="5"/>
  <c r="K66" i="5"/>
  <c r="L66" i="5"/>
  <c r="L67" i="5" s="1"/>
  <c r="D67" i="5"/>
  <c r="O68" i="5" s="1"/>
  <c r="M66" i="5"/>
  <c r="M67" i="5" s="1"/>
  <c r="O66" i="5"/>
  <c r="O67" i="5" s="1"/>
  <c r="J66" i="5"/>
  <c r="J67" i="5" s="1"/>
  <c r="H66" i="5"/>
  <c r="H67" i="5" s="1"/>
  <c r="N67" i="5"/>
  <c r="E67" i="5"/>
  <c r="G67" i="5"/>
  <c r="I67" i="5"/>
  <c r="K67" i="5"/>
  <c r="H103" i="4"/>
  <c r="I103" i="4"/>
  <c r="K103" i="4"/>
  <c r="K104" i="4" s="1"/>
  <c r="J103" i="4"/>
  <c r="J104" i="4" s="1"/>
  <c r="L103" i="4"/>
  <c r="L104" i="4" s="1"/>
  <c r="M103" i="4"/>
  <c r="M104" i="4" s="1"/>
  <c r="N103" i="4"/>
  <c r="O103" i="4"/>
  <c r="O104" i="4"/>
  <c r="D103" i="4"/>
  <c r="D104" i="4" s="1"/>
  <c r="O105" i="4" s="1"/>
  <c r="E103" i="4"/>
  <c r="E104" i="4" s="1"/>
  <c r="F103" i="4"/>
  <c r="F104" i="4" s="1"/>
  <c r="G103" i="4"/>
  <c r="G104" i="4"/>
  <c r="H104" i="4"/>
  <c r="I104" i="4"/>
  <c r="N104" i="4"/>
  <c r="O140" i="3"/>
  <c r="D140" i="3"/>
  <c r="E140" i="3"/>
  <c r="F140" i="3"/>
  <c r="H140" i="3"/>
  <c r="H141" i="3" s="1"/>
  <c r="I140" i="3"/>
  <c r="I141" i="3" s="1"/>
  <c r="K140" i="3"/>
  <c r="K141" i="3" s="1"/>
  <c r="D141" i="3"/>
  <c r="O142" i="3" s="1"/>
  <c r="E141" i="3"/>
  <c r="F141" i="3"/>
  <c r="G141" i="3"/>
  <c r="J141" i="3"/>
  <c r="M141" i="3"/>
  <c r="L141" i="3"/>
  <c r="N141" i="3"/>
  <c r="O141" i="3"/>
  <c r="P10" i="1" l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<sst xmlns="http://schemas.openxmlformats.org/spreadsheetml/2006/main" count="1063" uniqueCount="185">
  <si>
    <t>№</t>
  </si>
  <si>
    <t xml:space="preserve">Үзлэгийн кабинетын нэр  </t>
  </si>
  <si>
    <t xml:space="preserve">Үзүүлэлт </t>
  </si>
  <si>
    <t>СЭМҮТ</t>
  </si>
  <si>
    <t xml:space="preserve"> 1 сар</t>
  </si>
  <si>
    <t xml:space="preserve">2 сар </t>
  </si>
  <si>
    <t xml:space="preserve">3 сар </t>
  </si>
  <si>
    <t xml:space="preserve">4 сар </t>
  </si>
  <si>
    <t xml:space="preserve">5 сар </t>
  </si>
  <si>
    <t xml:space="preserve">6 сар </t>
  </si>
  <si>
    <t xml:space="preserve">7 сар </t>
  </si>
  <si>
    <t xml:space="preserve">8 сар </t>
  </si>
  <si>
    <t xml:space="preserve">9 сар </t>
  </si>
  <si>
    <t xml:space="preserve">10 сар </t>
  </si>
  <si>
    <t xml:space="preserve">11 сар </t>
  </si>
  <si>
    <t xml:space="preserve">12 сар </t>
  </si>
  <si>
    <t xml:space="preserve">Рентген зураг </t>
  </si>
  <si>
    <t xml:space="preserve">Өдөртөө </t>
  </si>
  <si>
    <t xml:space="preserve">1 хоног </t>
  </si>
  <si>
    <t xml:space="preserve">2 хоног </t>
  </si>
  <si>
    <t xml:space="preserve">3-6 хоног </t>
  </si>
  <si>
    <t xml:space="preserve">7-14хоног </t>
  </si>
  <si>
    <t xml:space="preserve">15ба түүнээс дээш </t>
  </si>
  <si>
    <t xml:space="preserve">Бүгд </t>
  </si>
  <si>
    <t xml:space="preserve">Зүрхний цахилгаан бичлэг  </t>
  </si>
  <si>
    <t xml:space="preserve">Эхо </t>
  </si>
  <si>
    <t xml:space="preserve">Эндоскопи </t>
  </si>
  <si>
    <t xml:space="preserve">Холтер </t>
  </si>
  <si>
    <t xml:space="preserve">Тархины цахилгаан бичлэг </t>
  </si>
  <si>
    <t xml:space="preserve">Допплеро-графи </t>
  </si>
  <si>
    <t xml:space="preserve">Эмгэг  сэтгэл судлал </t>
  </si>
  <si>
    <t xml:space="preserve">15 ба түүнээс дээш </t>
  </si>
  <si>
    <t xml:space="preserve">Бөөр судлалын тасаг </t>
  </si>
  <si>
    <t>Ор хүлээж байгаа  өвчтний тоо</t>
  </si>
  <si>
    <t xml:space="preserve">Үүнээс </t>
  </si>
  <si>
    <t xml:space="preserve">1-3 хоног </t>
  </si>
  <si>
    <t xml:space="preserve">15-30 хоног </t>
  </si>
  <si>
    <t xml:space="preserve">1 сараас  дээш </t>
  </si>
  <si>
    <t xml:space="preserve">Зүрх судасны кабинет </t>
  </si>
  <si>
    <t xml:space="preserve">Уушгины кабинет </t>
  </si>
  <si>
    <t xml:space="preserve">Мэс заслын кабинет </t>
  </si>
  <si>
    <t xml:space="preserve">Мэдрэлийн  кабинет </t>
  </si>
  <si>
    <t xml:space="preserve">Нүдний кабинет </t>
  </si>
  <si>
    <t xml:space="preserve">Чих хамар хоолой </t>
  </si>
  <si>
    <t xml:space="preserve">Уламжлалт  эмчилгээний  кабинет </t>
  </si>
  <si>
    <t xml:space="preserve">Урологи </t>
  </si>
  <si>
    <t xml:space="preserve">Хоол боловсруулах эрхтэн судлал </t>
  </si>
  <si>
    <t xml:space="preserve">Элэг, цөс, нойр булчирхайн мэс засал </t>
  </si>
  <si>
    <t xml:space="preserve">Хөнгөвчлөх эмчилгээ </t>
  </si>
  <si>
    <t xml:space="preserve">Туяа эмчилгээ </t>
  </si>
  <si>
    <t xml:space="preserve">Хими эмчилгээ </t>
  </si>
  <si>
    <t xml:space="preserve">Мэдрэлийн мэс засал </t>
  </si>
  <si>
    <t xml:space="preserve">Толгой, хүзүүний мэс засал </t>
  </si>
  <si>
    <t>Стрессийн шалтгаант сэтгэцийн эмгэг судлал</t>
  </si>
  <si>
    <t xml:space="preserve">Эрсдэлтэй жирэмсэн судлалын тасаг </t>
  </si>
  <si>
    <t xml:space="preserve">Эмэгтэйчүүд-ийн  эмгэг судлалын тасаг </t>
  </si>
  <si>
    <t xml:space="preserve">Стрессийн шалтгаант сэтгэцийн эмгэг судлалын тасаг </t>
  </si>
  <si>
    <t xml:space="preserve">2 сараас  дээш </t>
  </si>
  <si>
    <t>Төв эмнэлэг, тусгай мэргэжлийн төвүүдийн 2017 оны 1 сарын 26 - 2022 оны 01 сарын 31  хүлээгдлийн мэдээ</t>
  </si>
  <si>
    <t>.</t>
  </si>
  <si>
    <t xml:space="preserve"> 4 сар</t>
  </si>
  <si>
    <t xml:space="preserve"> 5 сар</t>
  </si>
  <si>
    <t xml:space="preserve"> 6 сар</t>
  </si>
  <si>
    <t xml:space="preserve"> 7 сар</t>
  </si>
  <si>
    <t xml:space="preserve"> 8 сар</t>
  </si>
  <si>
    <t xml:space="preserve"> 9 сар</t>
  </si>
  <si>
    <t xml:space="preserve"> 10 сар</t>
  </si>
  <si>
    <t xml:space="preserve"> 11 сар</t>
  </si>
  <si>
    <t xml:space="preserve"> 12 сар</t>
  </si>
  <si>
    <t xml:space="preserve">Бөөрний кабинет </t>
  </si>
  <si>
    <t xml:space="preserve">3 хоног </t>
  </si>
  <si>
    <t xml:space="preserve">4-6 хоног </t>
  </si>
  <si>
    <t xml:space="preserve">7 ба түүнээс дээш хоног </t>
  </si>
  <si>
    <t>УХТЭ</t>
  </si>
  <si>
    <t xml:space="preserve">Булчирхай судлал </t>
  </si>
  <si>
    <t xml:space="preserve">Эмэгтэйчүүд судлалын кабинет </t>
  </si>
  <si>
    <t xml:space="preserve">Цээжний хөндийн мэс засал </t>
  </si>
  <si>
    <t>НИЙТ</t>
  </si>
  <si>
    <t>Хүлээгдэлийн хувь</t>
  </si>
  <si>
    <t xml:space="preserve"> 3 сар</t>
  </si>
  <si>
    <t>Аудиграмм</t>
  </si>
  <si>
    <t xml:space="preserve">7-14 хоног </t>
  </si>
  <si>
    <t xml:space="preserve">Нүдний уг харах </t>
  </si>
  <si>
    <t>MRI/CT</t>
  </si>
  <si>
    <t xml:space="preserve">Захын судасны эхо </t>
  </si>
  <si>
    <t xml:space="preserve">Радио-иммунологи </t>
  </si>
  <si>
    <t xml:space="preserve">Цусны шинжилгээ </t>
  </si>
  <si>
    <t xml:space="preserve">Шээсний шинжилгээ </t>
  </si>
  <si>
    <t xml:space="preserve">Биохими </t>
  </si>
  <si>
    <t xml:space="preserve">Бактерлоги </t>
  </si>
  <si>
    <t xml:space="preserve">Иммунологи </t>
  </si>
  <si>
    <t xml:space="preserve">Серилоги </t>
  </si>
  <si>
    <t xml:space="preserve">Цитологи </t>
  </si>
  <si>
    <t>Коагулограмм</t>
  </si>
  <si>
    <t>7 сар</t>
  </si>
  <si>
    <t>Хэвтүүлэн эмчлэх тасгуудын хүлээгдлийн хугацаа</t>
  </si>
  <si>
    <t>Мэдээний хамрах хугацаа: 2022.01.27-ны байдлаар</t>
  </si>
  <si>
    <t>Үзүүлэлт</t>
  </si>
  <si>
    <t>Хавдрын мэс заслын клиник</t>
  </si>
  <si>
    <t>Хавдрын өвөрмөц эмчилгээний клиник</t>
  </si>
  <si>
    <t>Хавдрын яаралтай тусламжийн клиник</t>
  </si>
  <si>
    <t>Хүний тоо</t>
  </si>
  <si>
    <t>ЕМЗ</t>
  </si>
  <si>
    <t>ЭЦНБ</t>
  </si>
  <si>
    <t>ТХМЗ</t>
  </si>
  <si>
    <t>ЦХМЗ</t>
  </si>
  <si>
    <t>ЭММТ</t>
  </si>
  <si>
    <t>Туяа</t>
  </si>
  <si>
    <t>Өдрийн туяа</t>
  </si>
  <si>
    <t>Хими</t>
  </si>
  <si>
    <t>Өдрийн хими</t>
  </si>
  <si>
    <t>Эрчимт</t>
  </si>
  <si>
    <t>Хөнгөвчлөх</t>
  </si>
  <si>
    <t>Ангио
графи</t>
  </si>
  <si>
    <t>Дуран</t>
  </si>
  <si>
    <t>Орны тоо</t>
  </si>
  <si>
    <t>Одоо байгаа өвчтөний тоо</t>
  </si>
  <si>
    <t>Шилжилт хөдөлгөөн</t>
  </si>
  <si>
    <t>Шинээр хэвтсэн</t>
  </si>
  <si>
    <t>Үүнээс</t>
  </si>
  <si>
    <t>Амбулаториос</t>
  </si>
  <si>
    <t>Яаралтай тусламжаар</t>
  </si>
  <si>
    <t>Бусад</t>
  </si>
  <si>
    <t>Амбулаториор хэвтсэн өвчтний тоо</t>
  </si>
  <si>
    <t>1-3 хоног</t>
  </si>
  <si>
    <t>3-6 хоног</t>
  </si>
  <si>
    <t>7-14  хоног</t>
  </si>
  <si>
    <t>Хэвтэх ор хүлээж байгаа  өвчтний тоо</t>
  </si>
  <si>
    <t>15-30 хоног</t>
  </si>
  <si>
    <t>1-сараас дээш</t>
  </si>
  <si>
    <t>Тайлбар:</t>
  </si>
  <si>
    <t>ХСҮТ нь яаралтай тусламжаар өдөрт дунджаар 10 өвчтөн ирдэг, нийт ирж буй үйлчлүүлэгчдийн 98% нь хорт хавдрын хожуу шатандаа орсон өвчтөнүүд байдаг ба үүнээс хэвтэх шаардлагатай өвчтөнүүдийг хөнгөвчлөх болон бусад мэс заслын тасгуудад хэвтүүлдэг учир орны зөрүүтэй байдал үүсдэг.</t>
  </si>
  <si>
    <t>Химийн тасгаар өвчтөн  14-21 хоногийн давтамжтай “товлолт” эмчилгээнд  хамрагддаг тул хүлээгдэлтэй харагдаж байна</t>
  </si>
  <si>
    <t>Ангиографийн тасаг нь өдөрт дунджаар 10 өвчтөнд ажилбар хийдэг ба тус тасгийн дундаж ор хоног 1.6 тул ажилбар хийлгэхээр хүлээж буй өвчтөний тоо их байна.</t>
  </si>
  <si>
    <t xml:space="preserve">Туяа эмчилгээний тасаг нь өвөрмөц үйл ажиллагаатай бөгөөд хэвтэн эмчлүүлэхээсээ өмнө туяа эмчилгээний төлөвлөлт хийгддэг бөгөөд энэ үйл ажиллагааны хүлээгдэл нь ажлын 15 хоног байна. Төлөвлөлт хийгдэж дууссанаас хойш 4-5 хоногийн дараа хэвтэж эмчилгээ эхэлдэг болно. </t>
  </si>
  <si>
    <t xml:space="preserve">Амбулаторийн үзлэгийн хүлээгдлийн хугацаа </t>
  </si>
  <si>
    <t>Үзлэгийн кабинетийн 
 нэр</t>
  </si>
  <si>
    <t xml:space="preserve">Хүний тоо </t>
  </si>
  <si>
    <t xml:space="preserve">Анх удаагаа үзүүлэхээр хүлээж байгаа </t>
  </si>
  <si>
    <t xml:space="preserve">Давтан үзлэг хүлээж байгаа </t>
  </si>
  <si>
    <t xml:space="preserve">Нийт </t>
  </si>
  <si>
    <t>Ерөнхий мэс засал    1. 2</t>
  </si>
  <si>
    <t>Ажиллавал зохих үзлэгийн эмчийн тоо</t>
  </si>
  <si>
    <t>Үүнээс ажилласан эмчийн тоо</t>
  </si>
  <si>
    <t>Амбулаторид анх удаа үзүүлэхээр дугаар авсан үйлчлүүлэгчийн тоо</t>
  </si>
  <si>
    <t>Хүлээгдлийн хугацаа</t>
  </si>
  <si>
    <t>өдөртөө</t>
  </si>
  <si>
    <t>1  хоног</t>
  </si>
  <si>
    <t>2 хоног</t>
  </si>
  <si>
    <t>3  хоног</t>
  </si>
  <si>
    <t>4-6 хоног</t>
  </si>
  <si>
    <t xml:space="preserve">7 ба түүнээс дээш  </t>
  </si>
  <si>
    <t>Зүрх судас 1.2</t>
  </si>
  <si>
    <t>Сэргээн засах</t>
  </si>
  <si>
    <t>Толгой хүзүүний мэс засал 1-2</t>
  </si>
  <si>
    <t>Хими-1-2</t>
  </si>
  <si>
    <t>Хөнгөвчлөх /гэрийн дуудлагын үзлэг/</t>
  </si>
  <si>
    <t>Цээжний хөндийн мэс засал</t>
  </si>
  <si>
    <t>Элэг цөс, нойр булчирхай 2.3</t>
  </si>
  <si>
    <t>Гепатологи</t>
  </si>
  <si>
    <t xml:space="preserve">Ангиографи </t>
  </si>
  <si>
    <t>Эмэгтэйчүүдийн мэс засал 1-3</t>
  </si>
  <si>
    <t>Ерөнхий хавдар судлал</t>
  </si>
  <si>
    <t>Хөхний төв</t>
  </si>
  <si>
    <t>Нийт</t>
  </si>
  <si>
    <r>
      <rPr>
        <b/>
        <u/>
        <sz val="10"/>
        <color indexed="8"/>
        <rFont val="Arial"/>
        <family val="2"/>
        <charset val="204"/>
      </rPr>
      <t>Тайлбар:</t>
    </r>
    <r>
      <rPr>
        <sz val="10"/>
        <color indexed="8"/>
        <rFont val="Arial"/>
        <family val="2"/>
        <charset val="204"/>
      </rPr>
      <t xml:space="preserve">
</t>
    </r>
  </si>
  <si>
    <t>ХСҮТ нь нийт 21 кабинеттэйгаар амбулаторийн үзлэг хийдэг. Үүнээс сэтгэл зүйч, хоол зүйч нь хэвтэн эмчлүүлэгч, тэдний ар гэрийнхэнд зөвлөгөө өгдөг ба хими-2 кабинет нь амбулаторит давтан үзлэг буюу хяналтын өвчтөнүүдийн үзлэг хийдэг.</t>
  </si>
  <si>
    <r>
      <t xml:space="preserve">Амбулаторит хүлээгдэж буй үйлчлүүлэгчдийн тоонд ХСҮТ-н </t>
    </r>
    <r>
      <rPr>
        <sz val="10"/>
        <color indexed="30"/>
        <rFont val="Arial"/>
        <family val="2"/>
        <charset val="204"/>
      </rPr>
      <t>амбулаториор анх удаа тус төвд үзүүлэхээр</t>
    </r>
    <r>
      <rPr>
        <sz val="10"/>
        <color indexed="8"/>
        <rFont val="Arial"/>
        <family val="2"/>
        <charset val="204"/>
      </rPr>
      <t xml:space="preserve"> ирсэн болон онош батлах зорилгоор давтан үзлэгт бүртгүүлсэн үйлчлүүлэгчдийн мэдээлэлд үндэслэн хүлээгдлийн мэдээг гаргав.</t>
    </r>
  </si>
  <si>
    <t xml:space="preserve">Онош тодруулах хэд хэдэн шинжилгээ хийлгэсний дараа дахин эмчид үзүүлж онош бүрэн тавигддаг тул өвчтөн оношоо бүрэн тавиулахын тулд давтан үзлэгт бүртгүүлж давтан үзлэгт ордог. </t>
  </si>
  <si>
    <t>Оношилгооны хүлээгдлийн хугацаа</t>
  </si>
  <si>
    <t>Бүдүүн шулуун гэдэсний дуран 1-2</t>
  </si>
  <si>
    <t>Оношилгоонд анх удаа үзүүлэхээр дугаар авсан үйлчлүүлэгчийн тоо</t>
  </si>
  <si>
    <t>КТГ</t>
  </si>
  <si>
    <t>Маммографи</t>
  </si>
  <si>
    <t>Рентген харалт</t>
  </si>
  <si>
    <t>Уушигны дуран 1-2</t>
  </si>
  <si>
    <t>Ходоодны дуран 1-3</t>
  </si>
  <si>
    <t>ЭХО 1-3</t>
  </si>
  <si>
    <t>Бамбайн эхо</t>
  </si>
  <si>
    <t>Зүрхний бичлэг 1.2</t>
  </si>
  <si>
    <t xml:space="preserve">Тайлбар: Рентген аппарат эвдрэлтэй, байгаа тул хүлээгдэлтэй, уушигны дурангийн аппарат эвдрэлтэй тул ажиллахгүй байна. Дурангийн 4 эмч ажиллахаас 1 эмч эхийн чөлөөтэй байна.  </t>
  </si>
  <si>
    <t>Хүлээгдлийн мэдээтэй танилцсан: ЭТҮЭДЗ                             С.Хүрэлсүх</t>
  </si>
  <si>
    <t>Хянасан: ЭЗТА-ны дарга                                                       Б.Дэнсмаа</t>
  </si>
  <si>
    <t>Нэгтгэсэн: Дүн бүртгэлийн их эмч                             С.Түвшингэрэл</t>
  </si>
  <si>
    <t>ХСҮТ-н лаборатори хүлээгдэлгүй ажиллаж байна.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</si>
</sst>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7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color rgb="FF7030A0"/>
      <name val="Arial Mon"/>
      <family val="2"/>
    </font>
    <font>
      <sz val="11"/>
      <color rgb="FF0070C0"/>
      <name val="Arial"/>
      <family val="2"/>
      <charset val="204"/>
    </font>
    <font>
      <b/>
      <sz val="11"/>
      <color rgb="FF0070C0"/>
      <name val="Arial Mon"/>
      <family val="2"/>
    </font>
    <font>
      <b/>
      <sz val="11"/>
      <color rgb="FFFF0000"/>
      <name val="Arial Mon"/>
      <family val="2"/>
    </font>
    <font>
      <sz val="8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color rgb="FF7030A0"/>
      <name val="Arial Mon"/>
      <family val="2"/>
    </font>
    <font>
      <sz val="11"/>
      <color theme="1"/>
      <name val="Arial Mon"/>
      <family val="2"/>
    </font>
    <font>
      <sz val="11"/>
      <name val="Arial Mon"/>
      <family val="2"/>
    </font>
    <font>
      <sz val="11"/>
      <color rgb="FF7030A0"/>
      <name val="Arial"/>
      <family val="2"/>
      <charset val="204"/>
    </font>
    <font>
      <sz val="11"/>
      <color rgb="FF000000"/>
      <name val="Arial"/>
      <family val="2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30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70C0"/>
      <name val="Arial"/>
      <family val="2"/>
      <charset val="204"/>
    </font>
    <font>
      <sz val="7"/>
      <color rgb="FF0070C0"/>
      <name val="Arial"/>
      <family val="2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2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4" fillId="5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10" fillId="5" borderId="7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14" fillId="0" borderId="13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2" xfId="0" applyBorder="1"/>
    <xf numFmtId="0" fontId="14" fillId="0" borderId="13" xfId="2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" fontId="21" fillId="0" borderId="5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4" borderId="2" xfId="0" applyFont="1" applyFill="1" applyBorder="1" applyAlignment="1">
      <alignment vertical="center" wrapText="1"/>
    </xf>
    <xf numFmtId="1" fontId="27" fillId="0" borderId="5" xfId="0" applyNumberFormat="1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30" fillId="4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1" fillId="6" borderId="2" xfId="0" applyFont="1" applyFill="1" applyBorder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6" fillId="6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0" fillId="6" borderId="2" xfId="0" applyFont="1" applyFill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1" fillId="4" borderId="2" xfId="0" applyFont="1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9" fillId="0" borderId="12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textRotation="90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textRotation="90" wrapText="1"/>
    </xf>
    <xf numFmtId="0" fontId="36" fillId="0" borderId="11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8" fillId="0" borderId="2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9" fillId="0" borderId="8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vertical="center" wrapText="1"/>
    </xf>
    <xf numFmtId="0" fontId="40" fillId="0" borderId="10" xfId="0" applyFont="1" applyBorder="1" applyAlignment="1">
      <alignment horizontal="center" vertical="center" textRotation="90" wrapText="1"/>
    </xf>
    <xf numFmtId="0" fontId="40" fillId="0" borderId="2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center" vertical="center" textRotation="90" wrapText="1"/>
    </xf>
    <xf numFmtId="0" fontId="40" fillId="0" borderId="3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0" fontId="39" fillId="0" borderId="9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textRotation="90" wrapText="1"/>
    </xf>
    <xf numFmtId="0" fontId="41" fillId="0" borderId="1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44" fillId="0" borderId="0" xfId="0" applyFont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/>
    </xf>
    <xf numFmtId="0" fontId="47" fillId="0" borderId="3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right" vertical="center" wrapText="1"/>
    </xf>
    <xf numFmtId="0" fontId="44" fillId="0" borderId="4" xfId="0" applyFont="1" applyBorder="1" applyAlignment="1">
      <alignment horizontal="right" vertical="center" wrapText="1"/>
    </xf>
    <xf numFmtId="0" fontId="44" fillId="0" borderId="5" xfId="0" applyFont="1" applyBorder="1" applyAlignment="1">
      <alignment horizontal="right" vertical="center" wrapText="1"/>
    </xf>
    <xf numFmtId="0" fontId="44" fillId="0" borderId="10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8" fillId="0" borderId="10" xfId="0" applyFont="1" applyBorder="1" applyAlignment="1">
      <alignment horizontal="center" vertical="center" textRotation="90" wrapText="1"/>
    </xf>
    <xf numFmtId="0" fontId="44" fillId="0" borderId="2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center" vertical="center" textRotation="90" wrapText="1"/>
    </xf>
    <xf numFmtId="0" fontId="44" fillId="0" borderId="2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textRotation="90" wrapText="1"/>
    </xf>
    <xf numFmtId="0" fontId="47" fillId="0" borderId="11" xfId="0" applyFont="1" applyBorder="1" applyAlignment="1">
      <alignment vertical="center" wrapText="1"/>
    </xf>
    <xf numFmtId="0" fontId="47" fillId="0" borderId="12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44" fillId="0" borderId="5" xfId="0" applyFont="1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0" fontId="47" fillId="0" borderId="3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35" fillId="0" borderId="8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right" vertical="center" wrapText="1"/>
    </xf>
    <xf numFmtId="0" fontId="49" fillId="0" borderId="4" xfId="0" applyFont="1" applyBorder="1" applyAlignment="1">
      <alignment horizontal="right" vertical="center" wrapText="1"/>
    </xf>
    <xf numFmtId="0" fontId="49" fillId="0" borderId="5" xfId="0" applyFont="1" applyBorder="1" applyAlignment="1">
      <alignment horizontal="right" vertical="center" wrapText="1"/>
    </xf>
    <xf numFmtId="0" fontId="50" fillId="0" borderId="10" xfId="0" applyFont="1" applyBorder="1" applyAlignment="1">
      <alignment horizontal="center" vertical="center" textRotation="90" wrapText="1"/>
    </xf>
    <xf numFmtId="0" fontId="49" fillId="0" borderId="2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center" vertical="center" textRotation="90" wrapText="1"/>
    </xf>
    <xf numFmtId="0" fontId="49" fillId="0" borderId="3" xfId="0" applyFont="1" applyBorder="1" applyAlignment="1">
      <alignment vertical="center" wrapText="1"/>
    </xf>
    <xf numFmtId="0" fontId="49" fillId="0" borderId="5" xfId="0" applyFont="1" applyBorder="1" applyAlignment="1">
      <alignment vertical="center" wrapText="1"/>
    </xf>
    <xf numFmtId="0" fontId="35" fillId="0" borderId="9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textRotation="90" wrapText="1"/>
    </xf>
    <xf numFmtId="0" fontId="41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51" fillId="0" borderId="0" xfId="0" applyFont="1"/>
  </cellXfs>
  <cellStyles count="3">
    <cellStyle name="Normal" xfId="0" builtinId="0"/>
    <cellStyle name="Normal 2" xfId="2" xr:uid="{43BC3DE8-BC22-4B06-92F8-382EC539DA31}"/>
    <cellStyle name="Normal 3" xfId="1" xr:uid="{D636D548-9DF7-434F-8EB8-F28CD7766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2.9834856025155363E-3"/>
                  <c:y val="-0.176715514727325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[1]амбулатори!$D$141:$BL$141</c:f>
              <c:numCache>
                <c:formatCode>0.0</c:formatCode>
                <c:ptCount val="61"/>
                <c:pt idx="0">
                  <c:v>26.421404682274247</c:v>
                </c:pt>
                <c:pt idx="1">
                  <c:v>68.333333333333329</c:v>
                </c:pt>
                <c:pt idx="2">
                  <c:v>59.999999999999986</c:v>
                </c:pt>
                <c:pt idx="3">
                  <c:v>23.017902813299234</c:v>
                </c:pt>
                <c:pt idx="4">
                  <c:v>23.743016759776538</c:v>
                </c:pt>
                <c:pt idx="5">
                  <c:v>30.102040816326532</c:v>
                </c:pt>
                <c:pt idx="6">
                  <c:v>52.452025586353948</c:v>
                </c:pt>
                <c:pt idx="7">
                  <c:v>38.636363636363633</c:v>
                </c:pt>
                <c:pt idx="8">
                  <c:v>48.635235732009924</c:v>
                </c:pt>
                <c:pt idx="9">
                  <c:v>40.869565217391298</c:v>
                </c:pt>
                <c:pt idx="10">
                  <c:v>59.380692167577408</c:v>
                </c:pt>
                <c:pt idx="11">
                  <c:v>25.751072961373396</c:v>
                </c:pt>
                <c:pt idx="12">
                  <c:v>42.804428044280442</c:v>
                </c:pt>
                <c:pt idx="13">
                  <c:v>16.971279373368148</c:v>
                </c:pt>
                <c:pt idx="14">
                  <c:v>56.540084388185662</c:v>
                </c:pt>
                <c:pt idx="15">
                  <c:v>51.508620689655181</c:v>
                </c:pt>
                <c:pt idx="16">
                  <c:v>42.382271468144047</c:v>
                </c:pt>
                <c:pt idx="17">
                  <c:v>34.855769230769226</c:v>
                </c:pt>
                <c:pt idx="18">
                  <c:v>56.589147286821685</c:v>
                </c:pt>
                <c:pt idx="19">
                  <c:v>48.206278026905828</c:v>
                </c:pt>
                <c:pt idx="20">
                  <c:v>60.542168674698807</c:v>
                </c:pt>
                <c:pt idx="21">
                  <c:v>62.62230919765166</c:v>
                </c:pt>
                <c:pt idx="22">
                  <c:v>58.758314855875838</c:v>
                </c:pt>
                <c:pt idx="23">
                  <c:v>42.32673267326733</c:v>
                </c:pt>
                <c:pt idx="24">
                  <c:v>47.311827956989241</c:v>
                </c:pt>
                <c:pt idx="25">
                  <c:v>60.80843585237259</c:v>
                </c:pt>
                <c:pt idx="26">
                  <c:v>63.187855787476281</c:v>
                </c:pt>
                <c:pt idx="27">
                  <c:v>36.111111111111114</c:v>
                </c:pt>
                <c:pt idx="28">
                  <c:v>55.803571428571431</c:v>
                </c:pt>
                <c:pt idx="29">
                  <c:v>57.989228007181325</c:v>
                </c:pt>
                <c:pt idx="30">
                  <c:v>69.350649350649348</c:v>
                </c:pt>
                <c:pt idx="31">
                  <c:v>50.284090909090907</c:v>
                </c:pt>
                <c:pt idx="32">
                  <c:v>54.756871035940804</c:v>
                </c:pt>
                <c:pt idx="33">
                  <c:v>59.832635983263607</c:v>
                </c:pt>
                <c:pt idx="34">
                  <c:v>30.712530712530707</c:v>
                </c:pt>
                <c:pt idx="35">
                  <c:v>36.329588014981269</c:v>
                </c:pt>
                <c:pt idx="36">
                  <c:v>37.378640776699029</c:v>
                </c:pt>
                <c:pt idx="37">
                  <c:v>36.244541484716166</c:v>
                </c:pt>
                <c:pt idx="38">
                  <c:v>1.4423076923076925</c:v>
                </c:pt>
                <c:pt idx="39">
                  <c:v>2.0547945205479454</c:v>
                </c:pt>
                <c:pt idx="40">
                  <c:v>2.3333333333333335</c:v>
                </c:pt>
                <c:pt idx="41">
                  <c:v>3.6923076923076925</c:v>
                </c:pt>
                <c:pt idx="42">
                  <c:v>27.30923694779117</c:v>
                </c:pt>
                <c:pt idx="43">
                  <c:v>40.647482014388494</c:v>
                </c:pt>
                <c:pt idx="44">
                  <c:v>36.491228070175438</c:v>
                </c:pt>
                <c:pt idx="45">
                  <c:v>33.526011560693647</c:v>
                </c:pt>
                <c:pt idx="46">
                  <c:v>16.935483870967744</c:v>
                </c:pt>
                <c:pt idx="47">
                  <c:v>0</c:v>
                </c:pt>
                <c:pt idx="48">
                  <c:v>6.3106796116504853</c:v>
                </c:pt>
                <c:pt idx="49">
                  <c:v>23.765432098765434</c:v>
                </c:pt>
                <c:pt idx="50">
                  <c:v>12.709030100334445</c:v>
                </c:pt>
                <c:pt idx="51">
                  <c:v>5.5214723926380369</c:v>
                </c:pt>
                <c:pt idx="52">
                  <c:v>11.400651465798045</c:v>
                </c:pt>
                <c:pt idx="53">
                  <c:v>8.4033613445378155</c:v>
                </c:pt>
                <c:pt idx="54">
                  <c:v>24.427480916030532</c:v>
                </c:pt>
                <c:pt idx="55">
                  <c:v>21.982758620689651</c:v>
                </c:pt>
                <c:pt idx="56">
                  <c:v>17.124257005377864</c:v>
                </c:pt>
                <c:pt idx="57">
                  <c:v>19.26605504587156</c:v>
                </c:pt>
                <c:pt idx="58">
                  <c:v>21.338912133891213</c:v>
                </c:pt>
                <c:pt idx="59">
                  <c:v>34.374999999999993</c:v>
                </c:pt>
                <c:pt idx="60">
                  <c:v>12.95336787564767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D-4149-BEB3-9F9CF8618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0480"/>
        <c:axId val="413434240"/>
      </c:lineChart>
      <c:catAx>
        <c:axId val="210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34240"/>
        <c:crosses val="autoZero"/>
        <c:auto val="1"/>
        <c:lblAlgn val="ctr"/>
        <c:lblOffset val="100"/>
        <c:noMultiLvlLbl val="0"/>
      </c:catAx>
      <c:valAx>
        <c:axId val="4134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[1]оношлогоо!$A$104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6.2359990017832462E-3"/>
                  <c:y val="-0.18720180810731993"/>
                </c:manualLayout>
              </c:layout>
              <c:numFmt formatCode="General" sourceLinked="0"/>
            </c:trendlineLbl>
          </c:trendline>
          <c:val>
            <c:numRef>
              <c:f>[1]оношлогоо!$B$104:$BL$104</c:f>
              <c:numCache>
                <c:formatCode>General</c:formatCode>
                <c:ptCount val="63"/>
                <c:pt idx="2" formatCode="0.0">
                  <c:v>36.904761904761898</c:v>
                </c:pt>
                <c:pt idx="3" formatCode="0.0">
                  <c:v>42.592592592592588</c:v>
                </c:pt>
                <c:pt idx="4" formatCode="0.0">
                  <c:v>64.625850340136054</c:v>
                </c:pt>
                <c:pt idx="5" formatCode="0.0">
                  <c:v>28.645833333333332</c:v>
                </c:pt>
                <c:pt idx="6" formatCode="0.0">
                  <c:v>33.070866141732282</c:v>
                </c:pt>
                <c:pt idx="7" formatCode="0.0">
                  <c:v>35.102040816326543</c:v>
                </c:pt>
                <c:pt idx="8" formatCode="0.0">
                  <c:v>54.166666666666664</c:v>
                </c:pt>
                <c:pt idx="9" formatCode="0.0">
                  <c:v>44.600938967136152</c:v>
                </c:pt>
                <c:pt idx="10" formatCode="0.0">
                  <c:v>47.311827956989248</c:v>
                </c:pt>
                <c:pt idx="11" formatCode="0.0">
                  <c:v>54.790419161676652</c:v>
                </c:pt>
                <c:pt idx="12" formatCode="0.0">
                  <c:v>59.199999999999989</c:v>
                </c:pt>
                <c:pt idx="13" formatCode="0.0">
                  <c:v>50.184501845018438</c:v>
                </c:pt>
                <c:pt idx="14" formatCode="0.0">
                  <c:v>54.54545454545454</c:v>
                </c:pt>
                <c:pt idx="15" formatCode="0.0">
                  <c:v>26.179245283018872</c:v>
                </c:pt>
                <c:pt idx="16" formatCode="0.0">
                  <c:v>66.578947368421055</c:v>
                </c:pt>
                <c:pt idx="17" formatCode="0.0">
                  <c:v>67.15542521994135</c:v>
                </c:pt>
                <c:pt idx="18" formatCode="0.0">
                  <c:v>60</c:v>
                </c:pt>
                <c:pt idx="19" formatCode="0.0">
                  <c:v>53.184713375796179</c:v>
                </c:pt>
                <c:pt idx="20" formatCode="0.0">
                  <c:v>53.951890034364261</c:v>
                </c:pt>
                <c:pt idx="21" formatCode="0.0">
                  <c:v>57.017543859649123</c:v>
                </c:pt>
                <c:pt idx="22" formatCode="0.0">
                  <c:v>57.383966244725734</c:v>
                </c:pt>
                <c:pt idx="23" formatCode="0.0">
                  <c:v>59.798994974874375</c:v>
                </c:pt>
                <c:pt idx="24" formatCode="0.0">
                  <c:v>59.882005899705014</c:v>
                </c:pt>
                <c:pt idx="25" formatCode="0.0">
                  <c:v>48.351648351648343</c:v>
                </c:pt>
                <c:pt idx="26" formatCode="0.0">
                  <c:v>64.69002695417791</c:v>
                </c:pt>
                <c:pt idx="27" formatCode="0.0">
                  <c:v>62.76849642004774</c:v>
                </c:pt>
                <c:pt idx="28" formatCode="0.0">
                  <c:v>47.286821705426348</c:v>
                </c:pt>
                <c:pt idx="29" formatCode="0.0">
                  <c:v>56.98924731182796</c:v>
                </c:pt>
                <c:pt idx="30" formatCode="0.0">
                  <c:v>66.885245901639351</c:v>
                </c:pt>
                <c:pt idx="31" formatCode="0.0">
                  <c:v>62.368421052631582</c:v>
                </c:pt>
                <c:pt idx="32" formatCode="0.0">
                  <c:v>54.302670623145389</c:v>
                </c:pt>
                <c:pt idx="33" formatCode="0.0">
                  <c:v>60.05747126436782</c:v>
                </c:pt>
                <c:pt idx="34" formatCode="0.0">
                  <c:v>53.089887640449426</c:v>
                </c:pt>
                <c:pt idx="35" formatCode="0.0">
                  <c:v>57.600000000000009</c:v>
                </c:pt>
                <c:pt idx="36" formatCode="0.0">
                  <c:v>56.034482758620683</c:v>
                </c:pt>
                <c:pt idx="37" formatCode="0.0">
                  <c:v>65.271966527196653</c:v>
                </c:pt>
                <c:pt idx="38" formatCode="0.0">
                  <c:v>61.616161616161627</c:v>
                </c:pt>
                <c:pt idx="39" formatCode="0.0">
                  <c:v>12.562814070351761</c:v>
                </c:pt>
                <c:pt idx="40" formatCode="0.0">
                  <c:v>3.1088082901554404</c:v>
                </c:pt>
                <c:pt idx="41" formatCode="0.0">
                  <c:v>2.6785714285714288</c:v>
                </c:pt>
                <c:pt idx="42" formatCode="0.0">
                  <c:v>3.3755274261603372</c:v>
                </c:pt>
                <c:pt idx="43" formatCode="0.0">
                  <c:v>2.1186440677966103</c:v>
                </c:pt>
                <c:pt idx="44" formatCode="0.0">
                  <c:v>47.183098591549296</c:v>
                </c:pt>
                <c:pt idx="45" formatCode="0.0">
                  <c:v>45.783132530120483</c:v>
                </c:pt>
                <c:pt idx="46" formatCode="0.0">
                  <c:v>32.499999999999993</c:v>
                </c:pt>
                <c:pt idx="47" formatCode="0.0">
                  <c:v>31.662269129287601</c:v>
                </c:pt>
                <c:pt idx="48" formatCode="0.0">
                  <c:v>13.736263736263737</c:v>
                </c:pt>
                <c:pt idx="49" formatCode="0.0">
                  <c:v>18.27956989247312</c:v>
                </c:pt>
                <c:pt idx="50" formatCode="0.0">
                  <c:v>9.5477386934673358</c:v>
                </c:pt>
                <c:pt idx="51" formatCode="0.0">
                  <c:v>28.937728937728934</c:v>
                </c:pt>
                <c:pt idx="52" formatCode="0.0">
                  <c:v>21.052631578947366</c:v>
                </c:pt>
                <c:pt idx="53" formatCode="0.0">
                  <c:v>5.8139534883720927</c:v>
                </c:pt>
                <c:pt idx="54" formatCode="0.0">
                  <c:v>9.0909090909090899</c:v>
                </c:pt>
                <c:pt idx="55" formatCode="0.0">
                  <c:v>31.970260223048331</c:v>
                </c:pt>
                <c:pt idx="56" formatCode="0.0">
                  <c:v>32.600732600732599</c:v>
                </c:pt>
                <c:pt idx="57" formatCode="0.0">
                  <c:v>36.434108527131784</c:v>
                </c:pt>
                <c:pt idx="58" formatCode="0.0">
                  <c:v>15.104166666666668</c:v>
                </c:pt>
                <c:pt idx="59" formatCode="0.0">
                  <c:v>20.512820512820515</c:v>
                </c:pt>
                <c:pt idx="60" formatCode="0.0">
                  <c:v>14.000000000000002</c:v>
                </c:pt>
                <c:pt idx="61" formatCode="0.0">
                  <c:v>36.170212765957451</c:v>
                </c:pt>
                <c:pt idx="62" formatCode="0.0">
                  <c:v>21.714285714285715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5-49E0-B7BA-C06C6D125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52800"/>
        <c:axId val="413854336"/>
      </c:lineChart>
      <c:catAx>
        <c:axId val="41385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13854336"/>
        <c:crosses val="autoZero"/>
        <c:auto val="1"/>
        <c:lblAlgn val="ctr"/>
        <c:lblOffset val="100"/>
        <c:noMultiLvlLbl val="0"/>
      </c:catAx>
      <c:valAx>
        <c:axId val="41385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8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'[1]лабораторын шинжилгээ'!$A$67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val>
            <c:numRef>
              <c:f>'[1]лабораторын шинжилгээ'!$B$67:$BL$67</c:f>
              <c:numCache>
                <c:formatCode>General</c:formatCode>
                <c:ptCount val="63"/>
                <c:pt idx="2" formatCode="0.0">
                  <c:v>52.688172043010752</c:v>
                </c:pt>
                <c:pt idx="3" formatCode="0.0">
                  <c:v>36.571428571428569</c:v>
                </c:pt>
                <c:pt idx="4" formatCode="0.0">
                  <c:v>79.481865284974091</c:v>
                </c:pt>
                <c:pt idx="5" formatCode="0.0">
                  <c:v>53.729281767955804</c:v>
                </c:pt>
                <c:pt idx="6" formatCode="0.0">
                  <c:v>49.792099792099791</c:v>
                </c:pt>
                <c:pt idx="7" formatCode="0.0">
                  <c:v>43.63411619283066</c:v>
                </c:pt>
                <c:pt idx="8" formatCode="0.0">
                  <c:v>51.087902523933856</c:v>
                </c:pt>
                <c:pt idx="9" formatCode="0.0">
                  <c:v>51.637554585152834</c:v>
                </c:pt>
                <c:pt idx="10" formatCode="0.0">
                  <c:v>47.900968783638319</c:v>
                </c:pt>
                <c:pt idx="11" formatCode="0.0">
                  <c:v>52.471083070452153</c:v>
                </c:pt>
                <c:pt idx="12" formatCode="0.0">
                  <c:v>48.512585812356981</c:v>
                </c:pt>
                <c:pt idx="13" formatCode="0.0">
                  <c:v>80</c:v>
                </c:pt>
                <c:pt idx="14" formatCode="0.0">
                  <c:v>56.845238095238095</c:v>
                </c:pt>
                <c:pt idx="15" formatCode="0.0">
                  <c:v>45.778145695364238</c:v>
                </c:pt>
                <c:pt idx="16" formatCode="0.0">
                  <c:v>45.121951219512198</c:v>
                </c:pt>
                <c:pt idx="17" formatCode="0.0">
                  <c:v>55.496828752642699</c:v>
                </c:pt>
                <c:pt idx="18" formatCode="0.0">
                  <c:v>60.268317853457177</c:v>
                </c:pt>
                <c:pt idx="19" formatCode="0.0">
                  <c:v>54.885654885654887</c:v>
                </c:pt>
                <c:pt idx="20" formatCode="0.0">
                  <c:v>65.32125205930808</c:v>
                </c:pt>
                <c:pt idx="21" formatCode="0.0">
                  <c:v>58.752515090543255</c:v>
                </c:pt>
                <c:pt idx="22" formatCode="0.0">
                  <c:v>74.063400576368878</c:v>
                </c:pt>
                <c:pt idx="23" formatCode="0.0">
                  <c:v>77.536231884057969</c:v>
                </c:pt>
                <c:pt idx="24" formatCode="0.0">
                  <c:v>69.67699406723797</c:v>
                </c:pt>
                <c:pt idx="25" formatCode="0.0">
                  <c:v>55.45023696682464</c:v>
                </c:pt>
                <c:pt idx="26" formatCode="0.0">
                  <c:v>60.101010101010097</c:v>
                </c:pt>
                <c:pt idx="27" formatCode="0.0">
                  <c:v>63.057790782735921</c:v>
                </c:pt>
                <c:pt idx="28" formatCode="0.0">
                  <c:v>73.769287288758264</c:v>
                </c:pt>
                <c:pt idx="29" formatCode="0.0">
                  <c:v>61.723446893787568</c:v>
                </c:pt>
                <c:pt idx="30" formatCode="0.0">
                  <c:v>87.339268051434232</c:v>
                </c:pt>
                <c:pt idx="31" formatCode="0.0">
                  <c:v>69.214131218457098</c:v>
                </c:pt>
                <c:pt idx="32" formatCode="0.0">
                  <c:v>73.529411764705884</c:v>
                </c:pt>
                <c:pt idx="33" formatCode="0.0">
                  <c:v>75.411334552102375</c:v>
                </c:pt>
                <c:pt idx="34" formatCode="0.0">
                  <c:v>66.886171213546561</c:v>
                </c:pt>
                <c:pt idx="35" formatCode="0.0">
                  <c:v>59.627906976744185</c:v>
                </c:pt>
                <c:pt idx="36" formatCode="0.0">
                  <c:v>39.463601532567047</c:v>
                </c:pt>
                <c:pt idx="37" formatCode="0.0">
                  <c:v>68.402777777777786</c:v>
                </c:pt>
                <c:pt idx="38" formatCode="0.0">
                  <c:v>62.306368330464714</c:v>
                </c:pt>
                <c:pt idx="39" formatCode="0.0">
                  <c:v>42.706131078224104</c:v>
                </c:pt>
                <c:pt idx="40" formatCode="0.0">
                  <c:v>10.463861920172599</c:v>
                </c:pt>
                <c:pt idx="41" formatCode="0.0">
                  <c:v>17.216117216117215</c:v>
                </c:pt>
                <c:pt idx="42" formatCode="0.0">
                  <c:v>50</c:v>
                </c:pt>
                <c:pt idx="43" formatCode="0.0">
                  <c:v>3.8669064748201443</c:v>
                </c:pt>
                <c:pt idx="44" formatCode="0.0">
                  <c:v>23.280423280423278</c:v>
                </c:pt>
                <c:pt idx="45" formatCode="0.0">
                  <c:v>16.156670746634028</c:v>
                </c:pt>
                <c:pt idx="46" formatCode="0.0">
                  <c:v>32.706766917293237</c:v>
                </c:pt>
                <c:pt idx="47" formatCode="0.0">
                  <c:v>19.366479550922215</c:v>
                </c:pt>
                <c:pt idx="48" formatCode="0.0">
                  <c:v>17.140151515151516</c:v>
                </c:pt>
                <c:pt idx="49" formatCode="0.0">
                  <c:v>1.7684887459807075</c:v>
                </c:pt>
                <c:pt idx="50" formatCode="0.0">
                  <c:v>9.4170403587443943</c:v>
                </c:pt>
                <c:pt idx="51" formatCode="0.0">
                  <c:v>23.094170403587444</c:v>
                </c:pt>
                <c:pt idx="52" formatCode="0.0">
                  <c:v>22.303409881697981</c:v>
                </c:pt>
                <c:pt idx="53" formatCode="0.0">
                  <c:v>5.1859099804305284</c:v>
                </c:pt>
                <c:pt idx="54" formatCode="0.0">
                  <c:v>17.52055660974067</c:v>
                </c:pt>
                <c:pt idx="55" formatCode="0.0">
                  <c:v>17.211796246648795</c:v>
                </c:pt>
                <c:pt idx="56" formatCode="0.0">
                  <c:v>24.296962879640045</c:v>
                </c:pt>
                <c:pt idx="57" formatCode="0.0">
                  <c:v>24.708051628764597</c:v>
                </c:pt>
                <c:pt idx="58" formatCode="0.0">
                  <c:v>16.40449438202247</c:v>
                </c:pt>
                <c:pt idx="59" formatCode="0.0">
                  <c:v>22.702434177844015</c:v>
                </c:pt>
                <c:pt idx="60" formatCode="0.0">
                  <c:v>18.370883882149048</c:v>
                </c:pt>
                <c:pt idx="61" formatCode="0.0">
                  <c:v>15.722120658135283</c:v>
                </c:pt>
                <c:pt idx="62" formatCode="0.0">
                  <c:v>18.448023426061493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5-4D51-91AB-6E306714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170112"/>
        <c:axId val="414171904"/>
      </c:lineChart>
      <c:catAx>
        <c:axId val="4141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14171904"/>
        <c:crosses val="autoZero"/>
        <c:auto val="1"/>
        <c:lblAlgn val="ctr"/>
        <c:lblOffset val="100"/>
        <c:noMultiLvlLbl val="0"/>
      </c:catAx>
      <c:valAx>
        <c:axId val="41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17011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158</xdr:row>
      <xdr:rowOff>57150</xdr:rowOff>
    </xdr:from>
    <xdr:to>
      <xdr:col>4</xdr:col>
      <xdr:colOff>69273</xdr:colOff>
      <xdr:row>176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318E0D-38AB-4B2A-8C49-65B53E517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106</xdr:row>
      <xdr:rowOff>43543</xdr:rowOff>
    </xdr:from>
    <xdr:to>
      <xdr:col>4</xdr:col>
      <xdr:colOff>103909</xdr:colOff>
      <xdr:row>123</xdr:row>
      <xdr:rowOff>10886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FBC91B-D741-4728-8293-5563C4E4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16328</xdr:rowOff>
    </xdr:from>
    <xdr:to>
      <xdr:col>3</xdr:col>
      <xdr:colOff>285750</xdr:colOff>
      <xdr:row>85</xdr:row>
      <xdr:rowOff>146957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7B792-8AEE-4F21-BA81-BF8B450F9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khte_khuleegdel_01_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булатори"/>
      <sheetName val="оношлогоо"/>
      <sheetName val="лабораторын шинжилгээ"/>
      <sheetName val="хэвтүүлэн эмчлэх "/>
    </sheetNames>
    <sheetDataSet>
      <sheetData sheetId="0">
        <row r="1">
          <cell r="A1" t="str">
            <v>Төв эмнэлэг, тусгай мэргэжлийн төвүүдийн 2017 оны 1 сарын 26 - 2022 оны 01 сарын 31  хүлээгдлийн мэдээ</v>
          </cell>
        </row>
        <row r="141">
          <cell r="D141">
            <v>26.421404682274247</v>
          </cell>
          <cell r="E141">
            <v>68.333333333333329</v>
          </cell>
          <cell r="F141">
            <v>59.999999999999986</v>
          </cell>
          <cell r="G141">
            <v>23.017902813299234</v>
          </cell>
          <cell r="H141">
            <v>23.743016759776538</v>
          </cell>
          <cell r="I141">
            <v>30.102040816326532</v>
          </cell>
          <cell r="J141">
            <v>52.452025586353948</v>
          </cell>
          <cell r="K141">
            <v>38.636363636363633</v>
          </cell>
          <cell r="L141">
            <v>48.635235732009924</v>
          </cell>
          <cell r="M141">
            <v>40.869565217391298</v>
          </cell>
          <cell r="N141">
            <v>59.380692167577408</v>
          </cell>
          <cell r="O141">
            <v>25.751072961373396</v>
          </cell>
          <cell r="P141">
            <v>42.804428044280442</v>
          </cell>
          <cell r="Q141">
            <v>16.971279373368148</v>
          </cell>
          <cell r="R141">
            <v>56.540084388185662</v>
          </cell>
          <cell r="S141">
            <v>51.508620689655181</v>
          </cell>
          <cell r="T141">
            <v>42.382271468144047</v>
          </cell>
          <cell r="U141">
            <v>34.855769230769226</v>
          </cell>
          <cell r="V141">
            <v>56.589147286821685</v>
          </cell>
          <cell r="W141">
            <v>48.206278026905828</v>
          </cell>
          <cell r="X141">
            <v>60.542168674698807</v>
          </cell>
          <cell r="Y141">
            <v>62.62230919765166</v>
          </cell>
          <cell r="Z141">
            <v>58.758314855875838</v>
          </cell>
          <cell r="AA141">
            <v>42.32673267326733</v>
          </cell>
          <cell r="AB141">
            <v>47.311827956989241</v>
          </cell>
          <cell r="AC141">
            <v>60.80843585237259</v>
          </cell>
          <cell r="AD141">
            <v>63.187855787476281</v>
          </cell>
          <cell r="AE141">
            <v>36.111111111111114</v>
          </cell>
          <cell r="AF141">
            <v>55.803571428571431</v>
          </cell>
          <cell r="AG141">
            <v>57.989228007181325</v>
          </cell>
          <cell r="AH141">
            <v>69.350649350649348</v>
          </cell>
          <cell r="AI141">
            <v>50.284090909090907</v>
          </cell>
          <cell r="AJ141">
            <v>54.756871035940804</v>
          </cell>
          <cell r="AK141">
            <v>59.832635983263607</v>
          </cell>
          <cell r="AL141">
            <v>30.712530712530707</v>
          </cell>
          <cell r="AM141">
            <v>36.329588014981269</v>
          </cell>
          <cell r="AN141">
            <v>37.378640776699029</v>
          </cell>
          <cell r="AO141">
            <v>36.244541484716166</v>
          </cell>
          <cell r="AP141">
            <v>1.4423076923076925</v>
          </cell>
          <cell r="AQ141">
            <v>2.0547945205479454</v>
          </cell>
          <cell r="AR141">
            <v>2.3333333333333335</v>
          </cell>
          <cell r="AS141">
            <v>3.6923076923076925</v>
          </cell>
          <cell r="AT141">
            <v>27.30923694779117</v>
          </cell>
          <cell r="AU141">
            <v>40.647482014388494</v>
          </cell>
          <cell r="AV141">
            <v>36.491228070175438</v>
          </cell>
          <cell r="AW141">
            <v>33.526011560693647</v>
          </cell>
          <cell r="AX141">
            <v>16.935483870967744</v>
          </cell>
          <cell r="AY141">
            <v>0</v>
          </cell>
          <cell r="AZ141">
            <v>6.3106796116504853</v>
          </cell>
          <cell r="BA141">
            <v>23.765432098765434</v>
          </cell>
          <cell r="BB141">
            <v>12.709030100334445</v>
          </cell>
          <cell r="BC141">
            <v>5.5214723926380369</v>
          </cell>
          <cell r="BD141">
            <v>11.400651465798045</v>
          </cell>
          <cell r="BE141">
            <v>8.4033613445378155</v>
          </cell>
          <cell r="BF141">
            <v>24.427480916030532</v>
          </cell>
          <cell r="BG141">
            <v>21.982758620689651</v>
          </cell>
          <cell r="BH141">
            <v>17.124257005377864</v>
          </cell>
          <cell r="BI141">
            <v>19.26605504587156</v>
          </cell>
          <cell r="BJ141">
            <v>21.338912133891213</v>
          </cell>
          <cell r="BK141">
            <v>34.374999999999993</v>
          </cell>
          <cell r="BL141">
            <v>12.95336787564767</v>
          </cell>
        </row>
      </sheetData>
      <sheetData sheetId="1">
        <row r="104">
          <cell r="A104" t="str">
            <v>Хүлээгдэлийн хувь</v>
          </cell>
          <cell r="D104">
            <v>36.904761904761898</v>
          </cell>
          <cell r="E104">
            <v>42.592592592592588</v>
          </cell>
          <cell r="F104">
            <v>64.625850340136054</v>
          </cell>
          <cell r="G104">
            <v>28.645833333333332</v>
          </cell>
          <cell r="H104">
            <v>33.070866141732282</v>
          </cell>
          <cell r="I104">
            <v>35.102040816326543</v>
          </cell>
          <cell r="J104">
            <v>54.166666666666664</v>
          </cell>
          <cell r="K104">
            <v>44.600938967136152</v>
          </cell>
          <cell r="L104">
            <v>47.311827956989248</v>
          </cell>
          <cell r="M104">
            <v>54.790419161676652</v>
          </cell>
          <cell r="N104">
            <v>59.199999999999989</v>
          </cell>
          <cell r="O104">
            <v>50.184501845018438</v>
          </cell>
          <cell r="P104">
            <v>54.54545454545454</v>
          </cell>
          <cell r="Q104">
            <v>26.179245283018872</v>
          </cell>
          <cell r="R104">
            <v>66.578947368421055</v>
          </cell>
          <cell r="S104">
            <v>67.15542521994135</v>
          </cell>
          <cell r="T104">
            <v>60</v>
          </cell>
          <cell r="U104">
            <v>53.184713375796179</v>
          </cell>
          <cell r="V104">
            <v>53.951890034364261</v>
          </cell>
          <cell r="W104">
            <v>57.017543859649123</v>
          </cell>
          <cell r="X104">
            <v>57.383966244725734</v>
          </cell>
          <cell r="Y104">
            <v>59.798994974874375</v>
          </cell>
          <cell r="Z104">
            <v>59.882005899705014</v>
          </cell>
          <cell r="AA104">
            <v>48.351648351648343</v>
          </cell>
          <cell r="AB104">
            <v>64.69002695417791</v>
          </cell>
          <cell r="AC104">
            <v>62.76849642004774</v>
          </cell>
          <cell r="AD104">
            <v>47.286821705426348</v>
          </cell>
          <cell r="AE104">
            <v>56.98924731182796</v>
          </cell>
          <cell r="AF104">
            <v>66.885245901639351</v>
          </cell>
          <cell r="AG104">
            <v>62.368421052631582</v>
          </cell>
          <cell r="AH104">
            <v>54.302670623145389</v>
          </cell>
          <cell r="AI104">
            <v>60.05747126436782</v>
          </cell>
          <cell r="AJ104">
            <v>53.089887640449426</v>
          </cell>
          <cell r="AK104">
            <v>57.600000000000009</v>
          </cell>
          <cell r="AL104">
            <v>56.034482758620683</v>
          </cell>
          <cell r="AM104">
            <v>65.271966527196653</v>
          </cell>
          <cell r="AN104">
            <v>61.616161616161627</v>
          </cell>
          <cell r="AO104">
            <v>12.562814070351761</v>
          </cell>
          <cell r="AP104">
            <v>3.1088082901554404</v>
          </cell>
          <cell r="AQ104">
            <v>2.6785714285714288</v>
          </cell>
          <cell r="AR104">
            <v>3.3755274261603372</v>
          </cell>
          <cell r="AS104">
            <v>2.1186440677966103</v>
          </cell>
          <cell r="AT104">
            <v>47.183098591549296</v>
          </cell>
          <cell r="AU104">
            <v>45.783132530120483</v>
          </cell>
          <cell r="AV104">
            <v>32.499999999999993</v>
          </cell>
          <cell r="AW104">
            <v>31.662269129287601</v>
          </cell>
          <cell r="AX104">
            <v>13.736263736263737</v>
          </cell>
          <cell r="AY104">
            <v>18.27956989247312</v>
          </cell>
          <cell r="AZ104">
            <v>9.5477386934673358</v>
          </cell>
          <cell r="BA104">
            <v>28.937728937728934</v>
          </cell>
          <cell r="BB104">
            <v>21.052631578947366</v>
          </cell>
          <cell r="BC104">
            <v>5.8139534883720927</v>
          </cell>
          <cell r="BD104">
            <v>9.0909090909090899</v>
          </cell>
          <cell r="BE104">
            <v>31.970260223048331</v>
          </cell>
          <cell r="BF104">
            <v>32.600732600732599</v>
          </cell>
          <cell r="BG104">
            <v>36.434108527131784</v>
          </cell>
          <cell r="BH104">
            <v>15.104166666666668</v>
          </cell>
          <cell r="BI104">
            <v>20.512820512820515</v>
          </cell>
          <cell r="BJ104">
            <v>14.000000000000002</v>
          </cell>
          <cell r="BK104">
            <v>36.170212765957451</v>
          </cell>
          <cell r="BL104">
            <v>21.714285714285715</v>
          </cell>
        </row>
      </sheetData>
      <sheetData sheetId="2">
        <row r="67">
          <cell r="A67" t="str">
            <v>Хүлээгдэлийн хувь</v>
          </cell>
          <cell r="D67">
            <v>52.688172043010752</v>
          </cell>
          <cell r="E67">
            <v>36.571428571428569</v>
          </cell>
          <cell r="F67">
            <v>79.481865284974091</v>
          </cell>
          <cell r="G67">
            <v>53.729281767955804</v>
          </cell>
          <cell r="H67">
            <v>49.792099792099791</v>
          </cell>
          <cell r="I67">
            <v>43.63411619283066</v>
          </cell>
          <cell r="J67">
            <v>51.087902523933856</v>
          </cell>
          <cell r="K67">
            <v>51.637554585152834</v>
          </cell>
          <cell r="L67">
            <v>47.900968783638319</v>
          </cell>
          <cell r="M67">
            <v>52.471083070452153</v>
          </cell>
          <cell r="N67">
            <v>48.512585812356981</v>
          </cell>
          <cell r="O67">
            <v>80</v>
          </cell>
          <cell r="P67">
            <v>56.845238095238095</v>
          </cell>
          <cell r="Q67">
            <v>45.778145695364238</v>
          </cell>
          <cell r="R67">
            <v>45.121951219512198</v>
          </cell>
          <cell r="S67">
            <v>55.496828752642699</v>
          </cell>
          <cell r="T67">
            <v>60.268317853457177</v>
          </cell>
          <cell r="U67">
            <v>54.885654885654887</v>
          </cell>
          <cell r="V67">
            <v>65.32125205930808</v>
          </cell>
          <cell r="W67">
            <v>58.752515090543255</v>
          </cell>
          <cell r="X67">
            <v>74.063400576368878</v>
          </cell>
          <cell r="Y67">
            <v>77.536231884057969</v>
          </cell>
          <cell r="Z67">
            <v>69.67699406723797</v>
          </cell>
          <cell r="AA67">
            <v>55.45023696682464</v>
          </cell>
          <cell r="AB67">
            <v>60.101010101010097</v>
          </cell>
          <cell r="AC67">
            <v>63.057790782735921</v>
          </cell>
          <cell r="AD67">
            <v>73.769287288758264</v>
          </cell>
          <cell r="AE67">
            <v>61.723446893787568</v>
          </cell>
          <cell r="AF67">
            <v>87.339268051434232</v>
          </cell>
          <cell r="AG67">
            <v>69.214131218457098</v>
          </cell>
          <cell r="AH67">
            <v>73.529411764705884</v>
          </cell>
          <cell r="AI67">
            <v>75.411334552102375</v>
          </cell>
          <cell r="AJ67">
            <v>66.886171213546561</v>
          </cell>
          <cell r="AK67">
            <v>59.627906976744185</v>
          </cell>
          <cell r="AL67">
            <v>39.463601532567047</v>
          </cell>
          <cell r="AM67">
            <v>68.402777777777786</v>
          </cell>
          <cell r="AN67">
            <v>62.306368330464714</v>
          </cell>
          <cell r="AO67">
            <v>42.706131078224104</v>
          </cell>
          <cell r="AP67">
            <v>10.463861920172599</v>
          </cell>
          <cell r="AQ67">
            <v>17.216117216117215</v>
          </cell>
          <cell r="AR67">
            <v>50</v>
          </cell>
          <cell r="AS67">
            <v>3.8669064748201443</v>
          </cell>
          <cell r="AT67">
            <v>23.280423280423278</v>
          </cell>
          <cell r="AU67">
            <v>16.156670746634028</v>
          </cell>
          <cell r="AV67">
            <v>32.706766917293237</v>
          </cell>
          <cell r="AW67">
            <v>19.366479550922215</v>
          </cell>
          <cell r="AX67">
            <v>17.140151515151516</v>
          </cell>
          <cell r="AY67">
            <v>1.7684887459807075</v>
          </cell>
          <cell r="AZ67">
            <v>9.4170403587443943</v>
          </cell>
          <cell r="BA67">
            <v>23.094170403587444</v>
          </cell>
          <cell r="BB67">
            <v>22.303409881697981</v>
          </cell>
          <cell r="BC67">
            <v>5.1859099804305284</v>
          </cell>
          <cell r="BD67">
            <v>17.52055660974067</v>
          </cell>
          <cell r="BE67">
            <v>17.211796246648795</v>
          </cell>
          <cell r="BF67">
            <v>24.296962879640045</v>
          </cell>
          <cell r="BG67">
            <v>24.708051628764597</v>
          </cell>
          <cell r="BH67">
            <v>16.40449438202247</v>
          </cell>
          <cell r="BI67">
            <v>22.702434177844015</v>
          </cell>
          <cell r="BJ67">
            <v>18.370883882149048</v>
          </cell>
          <cell r="BK67">
            <v>15.722120658135283</v>
          </cell>
          <cell r="BL67">
            <v>18.448023426061493</v>
          </cell>
        </row>
      </sheetData>
      <sheetData sheetId="3">
        <row r="130">
          <cell r="B130" t="str">
            <v>Хүлээгдэлийн хувь</v>
          </cell>
          <cell r="E130">
            <v>0</v>
          </cell>
          <cell r="F130">
            <v>0</v>
          </cell>
          <cell r="G130">
            <v>15.723270440251575</v>
          </cell>
          <cell r="H130">
            <v>1.875</v>
          </cell>
          <cell r="I130">
            <v>10.679611650485437</v>
          </cell>
          <cell r="J130">
            <v>2.8985507246376812</v>
          </cell>
          <cell r="K130">
            <v>0</v>
          </cell>
          <cell r="L130">
            <v>23.999999999999996</v>
          </cell>
          <cell r="M130">
            <v>8.5271317829457374</v>
          </cell>
          <cell r="N130">
            <v>30.263157894736842</v>
          </cell>
          <cell r="O130">
            <v>20.858895705521473</v>
          </cell>
          <cell r="P130">
            <v>47.413793103448285</v>
          </cell>
          <cell r="Q130">
            <v>44.71153846153846</v>
          </cell>
          <cell r="R130">
            <v>39.86486486486487</v>
          </cell>
          <cell r="S130">
            <v>23.364485981308412</v>
          </cell>
          <cell r="T130">
            <v>49.999999999999993</v>
          </cell>
          <cell r="U130">
            <v>25.791855203619907</v>
          </cell>
          <cell r="V130">
            <v>15.957446808510639</v>
          </cell>
          <cell r="W130">
            <v>31.192660550458712</v>
          </cell>
          <cell r="X130">
            <v>45.977011494252871</v>
          </cell>
          <cell r="Y130">
            <v>55.172413793103445</v>
          </cell>
          <cell r="Z130">
            <v>25.978647686832741</v>
          </cell>
          <cell r="AA130">
            <v>37.837837837837839</v>
          </cell>
          <cell r="AB130">
            <v>52.229299363057322</v>
          </cell>
          <cell r="AC130">
            <v>48.691099476439788</v>
          </cell>
          <cell r="AD130">
            <v>34.013605442176868</v>
          </cell>
          <cell r="AE130">
            <v>54.6742209631728</v>
          </cell>
          <cell r="AF130">
            <v>46.05263157894737</v>
          </cell>
          <cell r="AG130">
            <v>46.19047619047619</v>
          </cell>
          <cell r="AH130">
            <v>57.142857142857139</v>
          </cell>
          <cell r="AI130">
            <v>29.411764705882355</v>
          </cell>
          <cell r="AJ130">
            <v>39.084507042253527</v>
          </cell>
          <cell r="AK130">
            <v>44.223107569721122</v>
          </cell>
          <cell r="AL130">
            <v>28.859060402684566</v>
          </cell>
          <cell r="AM130">
            <v>33.802816901408448</v>
          </cell>
          <cell r="AN130">
            <v>25.185185185185183</v>
          </cell>
          <cell r="AO130">
            <v>54.193548387096783</v>
          </cell>
          <cell r="AP130">
            <v>62.162162162162161</v>
          </cell>
          <cell r="AQ130">
            <v>100</v>
          </cell>
          <cell r="AR130">
            <v>17.525773195876287</v>
          </cell>
          <cell r="AS130">
            <v>33.082706766917298</v>
          </cell>
          <cell r="AT130">
            <v>46.067415730337082</v>
          </cell>
          <cell r="AU130">
            <v>56.115107913669071</v>
          </cell>
          <cell r="AV130">
            <v>45.238095238095234</v>
          </cell>
          <cell r="AW130">
            <v>18.994413407821231</v>
          </cell>
          <cell r="AX130">
            <v>30.894308943089431</v>
          </cell>
          <cell r="AY130">
            <v>15.254237288135592</v>
          </cell>
          <cell r="AZ130">
            <v>85.22727272727272</v>
          </cell>
          <cell r="BA130">
            <v>11.214953271028035</v>
          </cell>
          <cell r="BB130">
            <v>36.250000000000007</v>
          </cell>
          <cell r="BC130">
            <v>4.1666666666666661</v>
          </cell>
          <cell r="BD130">
            <v>0</v>
          </cell>
          <cell r="BE130">
            <v>0</v>
          </cell>
          <cell r="BF130">
            <v>0</v>
          </cell>
          <cell r="BG130">
            <v>16.037735849056606</v>
          </cell>
          <cell r="BH130">
            <v>0</v>
          </cell>
          <cell r="BI130">
            <v>0</v>
          </cell>
          <cell r="BJ130">
            <v>34.73541383989145</v>
          </cell>
          <cell r="BK130">
            <v>24.663677130044846</v>
          </cell>
          <cell r="BL130">
            <v>41.706161137440759</v>
          </cell>
          <cell r="BM130">
            <v>64.552238805970148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"/>
  <sheetViews>
    <sheetView workbookViewId="0">
      <selection activeCell="K17" sqref="K17"/>
    </sheetView>
  </sheetViews>
  <sheetFormatPr defaultRowHeight="15" x14ac:dyDescent="0.25"/>
  <cols>
    <col min="9" max="9" width="9.140625" customWidth="1"/>
  </cols>
  <sheetData>
    <row r="2" spans="2:16" x14ac:dyDescent="0.25">
      <c r="B2" s="1" t="s">
        <v>0</v>
      </c>
      <c r="C2" s="2" t="s">
        <v>1</v>
      </c>
      <c r="D2" s="2" t="s">
        <v>2</v>
      </c>
      <c r="E2" s="3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2:16" ht="57.75" customHeight="1" x14ac:dyDescent="0.25">
      <c r="B3" s="6"/>
      <c r="C3" s="2"/>
      <c r="D3" s="2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</row>
    <row r="4" spans="2:16" x14ac:dyDescent="0.25">
      <c r="B4" s="8">
        <v>8</v>
      </c>
      <c r="C4" s="8" t="s">
        <v>30</v>
      </c>
      <c r="D4" s="9" t="s">
        <v>17</v>
      </c>
      <c r="E4" s="16">
        <v>98</v>
      </c>
      <c r="F4" s="10"/>
      <c r="G4" s="16"/>
      <c r="H4" s="10"/>
      <c r="I4" s="16"/>
      <c r="J4" s="10"/>
      <c r="K4" s="16"/>
      <c r="L4" s="16"/>
      <c r="M4" s="16"/>
      <c r="N4" s="16"/>
      <c r="O4" s="16"/>
      <c r="P4" s="10"/>
    </row>
    <row r="5" spans="2:16" x14ac:dyDescent="0.25">
      <c r="B5" s="12"/>
      <c r="C5" s="12"/>
      <c r="D5" s="9" t="s">
        <v>18</v>
      </c>
      <c r="E5" s="16">
        <v>0</v>
      </c>
      <c r="F5" s="10"/>
      <c r="G5" s="16"/>
      <c r="H5" s="10"/>
      <c r="I5" s="16"/>
      <c r="J5" s="10"/>
      <c r="K5" s="16"/>
      <c r="L5" s="16"/>
      <c r="M5" s="16"/>
      <c r="N5" s="16"/>
      <c r="O5" s="16"/>
      <c r="P5" s="10"/>
    </row>
    <row r="6" spans="2:16" x14ac:dyDescent="0.25">
      <c r="B6" s="12"/>
      <c r="C6" s="12"/>
      <c r="D6" s="9" t="s">
        <v>19</v>
      </c>
      <c r="E6" s="16">
        <v>0</v>
      </c>
      <c r="F6" s="10"/>
      <c r="G6" s="16"/>
      <c r="H6" s="10"/>
      <c r="I6" s="16"/>
      <c r="J6" s="10"/>
      <c r="K6" s="16"/>
      <c r="L6" s="16"/>
      <c r="M6" s="16"/>
      <c r="N6" s="16"/>
      <c r="O6" s="16"/>
      <c r="P6" s="10"/>
    </row>
    <row r="7" spans="2:16" x14ac:dyDescent="0.25">
      <c r="B7" s="12"/>
      <c r="C7" s="12"/>
      <c r="D7" s="9" t="s">
        <v>20</v>
      </c>
      <c r="E7" s="16">
        <v>8</v>
      </c>
      <c r="F7" s="10"/>
      <c r="G7" s="16"/>
      <c r="H7" s="10"/>
      <c r="I7" s="16"/>
      <c r="J7" s="10"/>
      <c r="K7" s="10"/>
      <c r="L7" s="16"/>
      <c r="M7" s="16"/>
      <c r="N7" s="16"/>
      <c r="O7" s="16"/>
      <c r="P7" s="10"/>
    </row>
    <row r="8" spans="2:16" x14ac:dyDescent="0.25">
      <c r="B8" s="12"/>
      <c r="C8" s="12"/>
      <c r="D8" s="9" t="s">
        <v>21</v>
      </c>
      <c r="E8" s="16">
        <v>51</v>
      </c>
      <c r="F8" s="10"/>
      <c r="G8" s="16"/>
      <c r="H8" s="10"/>
      <c r="I8" s="16"/>
      <c r="J8" s="10"/>
      <c r="K8" s="10"/>
      <c r="L8" s="16"/>
      <c r="M8" s="16"/>
      <c r="N8" s="16"/>
      <c r="O8" s="16"/>
      <c r="P8" s="10"/>
    </row>
    <row r="9" spans="2:16" ht="38.25" x14ac:dyDescent="0.25">
      <c r="B9" s="12"/>
      <c r="C9" s="12"/>
      <c r="D9" s="13" t="s">
        <v>31</v>
      </c>
      <c r="E9" s="16">
        <v>0</v>
      </c>
      <c r="F9" s="10">
        <v>0</v>
      </c>
      <c r="G9" s="17">
        <v>0</v>
      </c>
      <c r="H9" s="10">
        <v>0</v>
      </c>
      <c r="I9" s="10">
        <v>0</v>
      </c>
      <c r="J9" s="10">
        <v>0</v>
      </c>
      <c r="K9" s="10">
        <v>0</v>
      </c>
      <c r="L9" s="16">
        <v>0</v>
      </c>
      <c r="M9" s="10">
        <v>0</v>
      </c>
      <c r="N9" s="10">
        <v>0</v>
      </c>
      <c r="O9" s="10">
        <v>0</v>
      </c>
      <c r="P9" s="10"/>
    </row>
    <row r="10" spans="2:16" x14ac:dyDescent="0.25">
      <c r="B10" s="14"/>
      <c r="C10" s="14"/>
      <c r="D10" s="18" t="s">
        <v>23</v>
      </c>
      <c r="E10" s="19">
        <f>SUM(E4:E9)</f>
        <v>157</v>
      </c>
      <c r="F10" s="19">
        <f>SUM(F4:F9)</f>
        <v>0</v>
      </c>
      <c r="G10" s="19">
        <f>SUM(G4:G9)</f>
        <v>0</v>
      </c>
      <c r="H10" s="19">
        <f>H4+H5+H6+H7+H8+H9</f>
        <v>0</v>
      </c>
      <c r="I10" s="19">
        <f t="shared" ref="I10:P10" si="0">SUM(I4:I9)</f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</row>
  </sheetData>
  <mergeCells count="6">
    <mergeCell ref="D2:D3"/>
    <mergeCell ref="E2:P2"/>
    <mergeCell ref="B4:B10"/>
    <mergeCell ref="C4:C10"/>
    <mergeCell ref="B2:B3"/>
    <mergeCell ref="C2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4775-6045-4FE2-9B1E-EF3346235B2F}">
  <dimension ref="A1:A2"/>
  <sheetViews>
    <sheetView tabSelected="1" workbookViewId="0">
      <selection activeCell="K30" sqref="K30"/>
    </sheetView>
  </sheetViews>
  <sheetFormatPr defaultRowHeight="15" x14ac:dyDescent="0.25"/>
  <cols>
    <col min="1" max="1" width="51.140625" bestFit="1" customWidth="1"/>
    <col min="257" max="257" width="51.140625" bestFit="1" customWidth="1"/>
    <col min="513" max="513" width="51.140625" bestFit="1" customWidth="1"/>
    <col min="769" max="769" width="51.140625" bestFit="1" customWidth="1"/>
    <col min="1025" max="1025" width="51.140625" bestFit="1" customWidth="1"/>
    <col min="1281" max="1281" width="51.140625" bestFit="1" customWidth="1"/>
    <col min="1537" max="1537" width="51.140625" bestFit="1" customWidth="1"/>
    <col min="1793" max="1793" width="51.140625" bestFit="1" customWidth="1"/>
    <col min="2049" max="2049" width="51.140625" bestFit="1" customWidth="1"/>
    <col min="2305" max="2305" width="51.140625" bestFit="1" customWidth="1"/>
    <col min="2561" max="2561" width="51.140625" bestFit="1" customWidth="1"/>
    <col min="2817" max="2817" width="51.140625" bestFit="1" customWidth="1"/>
    <col min="3073" max="3073" width="51.140625" bestFit="1" customWidth="1"/>
    <col min="3329" max="3329" width="51.140625" bestFit="1" customWidth="1"/>
    <col min="3585" max="3585" width="51.140625" bestFit="1" customWidth="1"/>
    <col min="3841" max="3841" width="51.140625" bestFit="1" customWidth="1"/>
    <col min="4097" max="4097" width="51.140625" bestFit="1" customWidth="1"/>
    <col min="4353" max="4353" width="51.140625" bestFit="1" customWidth="1"/>
    <col min="4609" max="4609" width="51.140625" bestFit="1" customWidth="1"/>
    <col min="4865" max="4865" width="51.140625" bestFit="1" customWidth="1"/>
    <col min="5121" max="5121" width="51.140625" bestFit="1" customWidth="1"/>
    <col min="5377" max="5377" width="51.140625" bestFit="1" customWidth="1"/>
    <col min="5633" max="5633" width="51.140625" bestFit="1" customWidth="1"/>
    <col min="5889" max="5889" width="51.140625" bestFit="1" customWidth="1"/>
    <col min="6145" max="6145" width="51.140625" bestFit="1" customWidth="1"/>
    <col min="6401" max="6401" width="51.140625" bestFit="1" customWidth="1"/>
    <col min="6657" max="6657" width="51.140625" bestFit="1" customWidth="1"/>
    <col min="6913" max="6913" width="51.140625" bestFit="1" customWidth="1"/>
    <col min="7169" max="7169" width="51.140625" bestFit="1" customWidth="1"/>
    <col min="7425" max="7425" width="51.140625" bestFit="1" customWidth="1"/>
    <col min="7681" max="7681" width="51.140625" bestFit="1" customWidth="1"/>
    <col min="7937" max="7937" width="51.140625" bestFit="1" customWidth="1"/>
    <col min="8193" max="8193" width="51.140625" bestFit="1" customWidth="1"/>
    <col min="8449" max="8449" width="51.140625" bestFit="1" customWidth="1"/>
    <col min="8705" max="8705" width="51.140625" bestFit="1" customWidth="1"/>
    <col min="8961" max="8961" width="51.140625" bestFit="1" customWidth="1"/>
    <col min="9217" max="9217" width="51.140625" bestFit="1" customWidth="1"/>
    <col min="9473" max="9473" width="51.140625" bestFit="1" customWidth="1"/>
    <col min="9729" max="9729" width="51.140625" bestFit="1" customWidth="1"/>
    <col min="9985" max="9985" width="51.140625" bestFit="1" customWidth="1"/>
    <col min="10241" max="10241" width="51.140625" bestFit="1" customWidth="1"/>
    <col min="10497" max="10497" width="51.140625" bestFit="1" customWidth="1"/>
    <col min="10753" max="10753" width="51.140625" bestFit="1" customWidth="1"/>
    <col min="11009" max="11009" width="51.140625" bestFit="1" customWidth="1"/>
    <col min="11265" max="11265" width="51.140625" bestFit="1" customWidth="1"/>
    <col min="11521" max="11521" width="51.140625" bestFit="1" customWidth="1"/>
    <col min="11777" max="11777" width="51.140625" bestFit="1" customWidth="1"/>
    <col min="12033" max="12033" width="51.140625" bestFit="1" customWidth="1"/>
    <col min="12289" max="12289" width="51.140625" bestFit="1" customWidth="1"/>
    <col min="12545" max="12545" width="51.140625" bestFit="1" customWidth="1"/>
    <col min="12801" max="12801" width="51.140625" bestFit="1" customWidth="1"/>
    <col min="13057" max="13057" width="51.140625" bestFit="1" customWidth="1"/>
    <col min="13313" max="13313" width="51.140625" bestFit="1" customWidth="1"/>
    <col min="13569" max="13569" width="51.140625" bestFit="1" customWidth="1"/>
    <col min="13825" max="13825" width="51.140625" bestFit="1" customWidth="1"/>
    <col min="14081" max="14081" width="51.140625" bestFit="1" customWidth="1"/>
    <col min="14337" max="14337" width="51.140625" bestFit="1" customWidth="1"/>
    <col min="14593" max="14593" width="51.140625" bestFit="1" customWidth="1"/>
    <col min="14849" max="14849" width="51.140625" bestFit="1" customWidth="1"/>
    <col min="15105" max="15105" width="51.140625" bestFit="1" customWidth="1"/>
    <col min="15361" max="15361" width="51.140625" bestFit="1" customWidth="1"/>
    <col min="15617" max="15617" width="51.140625" bestFit="1" customWidth="1"/>
    <col min="15873" max="15873" width="51.140625" bestFit="1" customWidth="1"/>
    <col min="16129" max="16129" width="51.140625" bestFit="1" customWidth="1"/>
  </cols>
  <sheetData>
    <row r="1" spans="1:1" x14ac:dyDescent="0.25">
      <c r="A1" s="272" t="s">
        <v>96</v>
      </c>
    </row>
    <row r="2" spans="1:1" ht="15.75" x14ac:dyDescent="0.25">
      <c r="A2" s="273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5BB5-0ECC-48B3-BBB6-D7B02C3B5EA9}">
  <dimension ref="A2:P9"/>
  <sheetViews>
    <sheetView workbookViewId="0">
      <selection activeCell="J29" sqref="J29"/>
    </sheetView>
  </sheetViews>
  <sheetFormatPr defaultRowHeight="15" x14ac:dyDescent="0.25"/>
  <sheetData>
    <row r="2" spans="1:16" x14ac:dyDescent="0.25">
      <c r="A2" s="2" t="s">
        <v>0</v>
      </c>
      <c r="B2" s="2" t="s">
        <v>1</v>
      </c>
      <c r="C2" s="21" t="s">
        <v>2</v>
      </c>
      <c r="D2" s="1"/>
      <c r="E2" s="3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15.75" x14ac:dyDescent="0.25">
      <c r="A3" s="2"/>
      <c r="B3" s="2"/>
      <c r="C3" s="22"/>
      <c r="D3" s="6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</row>
    <row r="4" spans="1:16" ht="31.5" customHeight="1" x14ac:dyDescent="0.25">
      <c r="A4" s="8">
        <v>20</v>
      </c>
      <c r="B4" s="8" t="s">
        <v>56</v>
      </c>
      <c r="C4" s="23" t="s">
        <v>33</v>
      </c>
      <c r="D4" s="24"/>
      <c r="E4" s="10">
        <v>265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25">
      <c r="A5" s="12"/>
      <c r="B5" s="12"/>
      <c r="C5" s="33" t="s">
        <v>34</v>
      </c>
      <c r="D5" s="9" t="s">
        <v>35</v>
      </c>
      <c r="E5" s="10">
        <v>92</v>
      </c>
      <c r="F5" s="10"/>
      <c r="G5" s="10"/>
      <c r="H5" s="10"/>
      <c r="I5" s="10"/>
      <c r="J5" s="16"/>
      <c r="K5" s="16"/>
      <c r="L5" s="10"/>
      <c r="M5" s="16"/>
      <c r="N5" s="10"/>
      <c r="O5" s="10"/>
      <c r="P5" s="10"/>
    </row>
    <row r="6" spans="1:16" x14ac:dyDescent="0.25">
      <c r="A6" s="12"/>
      <c r="B6" s="12"/>
      <c r="C6" s="33"/>
      <c r="D6" s="9" t="s">
        <v>20</v>
      </c>
      <c r="E6" s="10">
        <v>28</v>
      </c>
      <c r="F6" s="10"/>
      <c r="G6" s="10"/>
      <c r="H6" s="10"/>
      <c r="I6" s="10"/>
      <c r="J6" s="16"/>
      <c r="K6" s="16"/>
      <c r="L6" s="10"/>
      <c r="M6" s="16"/>
      <c r="N6" s="10"/>
      <c r="O6" s="10"/>
      <c r="P6" s="10"/>
    </row>
    <row r="7" spans="1:16" x14ac:dyDescent="0.25">
      <c r="A7" s="12"/>
      <c r="B7" s="12"/>
      <c r="C7" s="33"/>
      <c r="D7" s="9" t="s">
        <v>21</v>
      </c>
      <c r="E7" s="10">
        <v>68</v>
      </c>
      <c r="F7" s="10"/>
      <c r="G7" s="10"/>
      <c r="H7" s="10"/>
      <c r="I7" s="10"/>
      <c r="J7" s="16"/>
      <c r="K7" s="16"/>
      <c r="L7" s="10"/>
      <c r="M7" s="16"/>
      <c r="N7" s="10"/>
      <c r="O7" s="10"/>
      <c r="P7" s="10"/>
    </row>
    <row r="8" spans="1:16" x14ac:dyDescent="0.25">
      <c r="A8" s="12"/>
      <c r="B8" s="12"/>
      <c r="C8" s="33"/>
      <c r="D8" s="9" t="s">
        <v>36</v>
      </c>
      <c r="E8" s="10">
        <v>77</v>
      </c>
      <c r="F8" s="10"/>
      <c r="G8" s="10"/>
      <c r="H8" s="10"/>
      <c r="I8" s="10"/>
      <c r="J8" s="16"/>
      <c r="K8" s="16"/>
      <c r="L8" s="10"/>
      <c r="M8" s="16"/>
      <c r="N8" s="16"/>
      <c r="O8" s="16"/>
      <c r="P8" s="16"/>
    </row>
    <row r="9" spans="1:16" ht="25.5" x14ac:dyDescent="0.25">
      <c r="A9" s="14"/>
      <c r="B9" s="14"/>
      <c r="C9" s="33"/>
      <c r="D9" s="28" t="s">
        <v>57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6">
        <v>0</v>
      </c>
      <c r="L9" s="10">
        <v>0</v>
      </c>
      <c r="M9" s="10">
        <v>0</v>
      </c>
      <c r="N9" s="10">
        <v>0</v>
      </c>
      <c r="O9" s="10">
        <v>0</v>
      </c>
      <c r="P9" s="10"/>
    </row>
  </sheetData>
  <mergeCells count="8">
    <mergeCell ref="A4:A9"/>
    <mergeCell ref="B4:B9"/>
    <mergeCell ref="C4:D4"/>
    <mergeCell ref="C5:C9"/>
    <mergeCell ref="A2:A3"/>
    <mergeCell ref="B2:B3"/>
    <mergeCell ref="C2:D3"/>
    <mergeCell ref="E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64AD-9149-46B6-B3B1-27233F343413}">
  <dimension ref="A1:O142"/>
  <sheetViews>
    <sheetView topLeftCell="A112" workbookViewId="0">
      <selection activeCell="S19" sqref="S19"/>
    </sheetView>
  </sheetViews>
  <sheetFormatPr defaultRowHeight="12.75" x14ac:dyDescent="0.25"/>
  <cols>
    <col min="1" max="1" width="3.85546875" style="11" customWidth="1"/>
    <col min="2" max="2" width="13.7109375" style="11" customWidth="1"/>
    <col min="3" max="3" width="14" style="11" customWidth="1"/>
    <col min="4" max="4" width="4.85546875" style="78" customWidth="1"/>
    <col min="5" max="15" width="4.85546875" style="11" customWidth="1"/>
    <col min="16" max="16384" width="9.140625" style="11"/>
  </cols>
  <sheetData>
    <row r="1" spans="1:15" x14ac:dyDescent="0.25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36" t="s">
        <v>59</v>
      </c>
      <c r="B2" s="79" t="s">
        <v>1</v>
      </c>
      <c r="C2" s="79" t="s">
        <v>2</v>
      </c>
      <c r="D2" s="37">
        <v>2022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ht="35.25" x14ac:dyDescent="0.25">
      <c r="A3" s="40"/>
      <c r="B3" s="80"/>
      <c r="C3" s="80"/>
      <c r="D3" s="43" t="s">
        <v>4</v>
      </c>
      <c r="E3" s="42" t="s">
        <v>5</v>
      </c>
      <c r="F3" s="42" t="s">
        <v>6</v>
      </c>
      <c r="G3" s="41" t="s">
        <v>60</v>
      </c>
      <c r="H3" s="41" t="s">
        <v>61</v>
      </c>
      <c r="I3" s="41" t="s">
        <v>62</v>
      </c>
      <c r="J3" s="41" t="s">
        <v>63</v>
      </c>
      <c r="K3" s="41" t="s">
        <v>64</v>
      </c>
      <c r="L3" s="41" t="s">
        <v>65</v>
      </c>
      <c r="M3" s="41" t="s">
        <v>66</v>
      </c>
      <c r="N3" s="42" t="s">
        <v>67</v>
      </c>
      <c r="O3" s="41" t="s">
        <v>68</v>
      </c>
    </row>
    <row r="4" spans="1:15" x14ac:dyDescent="0.25">
      <c r="A4" s="44">
        <v>1</v>
      </c>
      <c r="B4" s="44" t="s">
        <v>69</v>
      </c>
      <c r="C4" s="45" t="s">
        <v>17</v>
      </c>
      <c r="D4" s="48">
        <v>24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2.75" customHeight="1" x14ac:dyDescent="0.25">
      <c r="A5" s="49"/>
      <c r="B5" s="49"/>
      <c r="C5" s="45" t="s">
        <v>18</v>
      </c>
      <c r="D5" s="48">
        <v>0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x14ac:dyDescent="0.25">
      <c r="A6" s="49"/>
      <c r="B6" s="49"/>
      <c r="C6" s="45" t="s">
        <v>19</v>
      </c>
      <c r="D6" s="48">
        <v>0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5" x14ac:dyDescent="0.25">
      <c r="A7" s="49"/>
      <c r="B7" s="49"/>
      <c r="C7" s="45" t="s">
        <v>70</v>
      </c>
      <c r="D7" s="48">
        <v>0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1:15" x14ac:dyDescent="0.25">
      <c r="A8" s="49"/>
      <c r="B8" s="49"/>
      <c r="C8" s="45" t="s">
        <v>71</v>
      </c>
      <c r="D8" s="48">
        <v>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1:15" ht="24" x14ac:dyDescent="0.25">
      <c r="A9" s="49"/>
      <c r="B9" s="49"/>
      <c r="C9" s="50" t="s">
        <v>72</v>
      </c>
      <c r="D9" s="48">
        <v>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1:15" x14ac:dyDescent="0.25">
      <c r="A10" s="51"/>
      <c r="B10" s="51"/>
      <c r="C10" s="52" t="s">
        <v>23</v>
      </c>
      <c r="D10" s="54">
        <f t="shared" ref="D10:O10" si="0">SUM(D4:D9)</f>
        <v>24</v>
      </c>
      <c r="E10" s="53">
        <f t="shared" si="0"/>
        <v>0</v>
      </c>
      <c r="F10" s="53">
        <f t="shared" si="0"/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0</v>
      </c>
      <c r="K10" s="53">
        <f t="shared" si="0"/>
        <v>0</v>
      </c>
      <c r="L10" s="53">
        <f t="shared" si="0"/>
        <v>0</v>
      </c>
      <c r="M10" s="53">
        <f t="shared" si="0"/>
        <v>0</v>
      </c>
      <c r="N10" s="53">
        <f t="shared" si="0"/>
        <v>0</v>
      </c>
      <c r="O10" s="53">
        <f t="shared" si="0"/>
        <v>0</v>
      </c>
    </row>
    <row r="11" spans="1:15" x14ac:dyDescent="0.25">
      <c r="A11" s="44">
        <v>2</v>
      </c>
      <c r="B11" s="44" t="s">
        <v>38</v>
      </c>
      <c r="C11" s="45" t="s">
        <v>17</v>
      </c>
      <c r="D11" s="56">
        <v>11</v>
      </c>
      <c r="E11" s="55"/>
      <c r="F11" s="55"/>
      <c r="G11" s="55"/>
      <c r="H11" s="55"/>
      <c r="I11" s="46"/>
      <c r="J11" s="55"/>
      <c r="K11" s="46"/>
      <c r="L11" s="55"/>
      <c r="M11" s="55"/>
      <c r="N11" s="55"/>
      <c r="O11" s="47"/>
    </row>
    <row r="12" spans="1:15" x14ac:dyDescent="0.25">
      <c r="A12" s="49"/>
      <c r="B12" s="49"/>
      <c r="C12" s="45" t="s">
        <v>18</v>
      </c>
      <c r="D12" s="57">
        <v>3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5" x14ac:dyDescent="0.25">
      <c r="A13" s="49"/>
      <c r="B13" s="49"/>
      <c r="C13" s="45" t="s">
        <v>19</v>
      </c>
      <c r="D13" s="58">
        <v>1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5" x14ac:dyDescent="0.25">
      <c r="A14" s="49"/>
      <c r="B14" s="49"/>
      <c r="C14" s="45" t="s">
        <v>70</v>
      </c>
      <c r="D14" s="58">
        <v>0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</row>
    <row r="15" spans="1:15" x14ac:dyDescent="0.25">
      <c r="A15" s="49"/>
      <c r="B15" s="49"/>
      <c r="C15" s="45" t="s">
        <v>71</v>
      </c>
      <c r="D15" s="48">
        <v>0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15" ht="24" x14ac:dyDescent="0.25">
      <c r="A16" s="49"/>
      <c r="B16" s="49"/>
      <c r="C16" s="50" t="s">
        <v>72</v>
      </c>
      <c r="D16" s="48">
        <v>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1:15" x14ac:dyDescent="0.25">
      <c r="A17" s="51"/>
      <c r="B17" s="51"/>
      <c r="C17" s="59" t="s">
        <v>23</v>
      </c>
      <c r="D17" s="54">
        <f t="shared" ref="D17:G17" si="1">SUM(D11:D16)</f>
        <v>15</v>
      </c>
      <c r="E17" s="53">
        <f t="shared" si="1"/>
        <v>0</v>
      </c>
      <c r="F17" s="53">
        <f t="shared" si="1"/>
        <v>0</v>
      </c>
      <c r="G17" s="53">
        <f t="shared" si="1"/>
        <v>0</v>
      </c>
      <c r="H17" s="53">
        <f t="shared" ref="H17:O17" si="2">SUM(H11:H16)</f>
        <v>0</v>
      </c>
      <c r="I17" s="53">
        <f t="shared" si="2"/>
        <v>0</v>
      </c>
      <c r="J17" s="53">
        <f t="shared" si="2"/>
        <v>0</v>
      </c>
      <c r="K17" s="53">
        <f t="shared" si="2"/>
        <v>0</v>
      </c>
      <c r="L17" s="53">
        <f t="shared" si="2"/>
        <v>0</v>
      </c>
      <c r="M17" s="53">
        <f t="shared" si="2"/>
        <v>0</v>
      </c>
      <c r="N17" s="53">
        <f t="shared" si="2"/>
        <v>0</v>
      </c>
      <c r="O17" s="53">
        <f t="shared" si="2"/>
        <v>0</v>
      </c>
    </row>
    <row r="18" spans="1:15" x14ac:dyDescent="0.25">
      <c r="A18" s="44">
        <v>3</v>
      </c>
      <c r="B18" s="44" t="s">
        <v>39</v>
      </c>
      <c r="C18" s="45" t="s">
        <v>17</v>
      </c>
      <c r="D18" s="48">
        <v>18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</row>
    <row r="19" spans="1:15" x14ac:dyDescent="0.25">
      <c r="A19" s="49"/>
      <c r="B19" s="49"/>
      <c r="C19" s="45" t="s">
        <v>18</v>
      </c>
      <c r="D19" s="48">
        <v>4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1:15" x14ac:dyDescent="0.25">
      <c r="A20" s="49"/>
      <c r="B20" s="49"/>
      <c r="C20" s="45" t="s">
        <v>19</v>
      </c>
      <c r="D20" s="48">
        <v>0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</row>
    <row r="21" spans="1:15" x14ac:dyDescent="0.25">
      <c r="A21" s="49"/>
      <c r="B21" s="49"/>
      <c r="C21" s="45" t="s">
        <v>70</v>
      </c>
      <c r="D21" s="48">
        <v>0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</row>
    <row r="22" spans="1:15" x14ac:dyDescent="0.25">
      <c r="A22" s="49"/>
      <c r="B22" s="49"/>
      <c r="C22" s="45" t="s">
        <v>71</v>
      </c>
      <c r="D22" s="48">
        <v>0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</row>
    <row r="23" spans="1:15" ht="24" x14ac:dyDescent="0.25">
      <c r="A23" s="49"/>
      <c r="B23" s="49"/>
      <c r="C23" s="50" t="s">
        <v>72</v>
      </c>
      <c r="D23" s="48">
        <v>0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</row>
    <row r="24" spans="1:15" x14ac:dyDescent="0.25">
      <c r="A24" s="51"/>
      <c r="B24" s="51"/>
      <c r="C24" s="59" t="s">
        <v>23</v>
      </c>
      <c r="D24" s="54">
        <f t="shared" ref="D24:E24" si="3">SUM(D18:D23)</f>
        <v>22</v>
      </c>
      <c r="E24" s="53">
        <f t="shared" si="3"/>
        <v>0</v>
      </c>
      <c r="F24" s="53">
        <v>13</v>
      </c>
      <c r="G24" s="53">
        <f t="shared" ref="G24:O24" si="4">SUM(G18:G23)</f>
        <v>0</v>
      </c>
      <c r="H24" s="53">
        <f t="shared" si="4"/>
        <v>0</v>
      </c>
      <c r="I24" s="53">
        <f t="shared" si="4"/>
        <v>0</v>
      </c>
      <c r="J24" s="53">
        <f t="shared" si="4"/>
        <v>0</v>
      </c>
      <c r="K24" s="53">
        <f t="shared" si="4"/>
        <v>0</v>
      </c>
      <c r="L24" s="53">
        <f t="shared" si="4"/>
        <v>0</v>
      </c>
      <c r="M24" s="53">
        <f t="shared" si="4"/>
        <v>0</v>
      </c>
      <c r="N24" s="53">
        <f t="shared" si="4"/>
        <v>0</v>
      </c>
      <c r="O24" s="53">
        <f t="shared" si="4"/>
        <v>0</v>
      </c>
    </row>
    <row r="25" spans="1:15" x14ac:dyDescent="0.25">
      <c r="A25" s="44">
        <v>4</v>
      </c>
      <c r="B25" s="44" t="s">
        <v>40</v>
      </c>
      <c r="C25" s="45" t="s">
        <v>17</v>
      </c>
      <c r="D25" s="48">
        <v>43</v>
      </c>
      <c r="E25" s="46"/>
      <c r="F25" s="46"/>
      <c r="G25" s="60"/>
      <c r="H25" s="46"/>
      <c r="I25" s="46"/>
      <c r="J25" s="46"/>
      <c r="K25" s="46"/>
      <c r="L25" s="46"/>
      <c r="M25" s="46"/>
      <c r="N25" s="46"/>
      <c r="O25" s="47"/>
    </row>
    <row r="26" spans="1:15" x14ac:dyDescent="0.25">
      <c r="A26" s="49"/>
      <c r="B26" s="49"/>
      <c r="C26" s="45" t="s">
        <v>18</v>
      </c>
      <c r="D26" s="48">
        <v>10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</row>
    <row r="27" spans="1:15" x14ac:dyDescent="0.25">
      <c r="A27" s="49"/>
      <c r="B27" s="49"/>
      <c r="C27" s="45" t="s">
        <v>19</v>
      </c>
      <c r="D27" s="48">
        <v>2</v>
      </c>
      <c r="E27" s="46"/>
      <c r="F27" s="61"/>
      <c r="G27" s="61"/>
      <c r="H27" s="61"/>
      <c r="I27" s="46"/>
      <c r="J27" s="61"/>
      <c r="K27" s="61"/>
      <c r="L27" s="61"/>
      <c r="M27" s="61"/>
      <c r="N27" s="61"/>
      <c r="O27" s="47"/>
    </row>
    <row r="28" spans="1:15" x14ac:dyDescent="0.25">
      <c r="A28" s="49"/>
      <c r="B28" s="49"/>
      <c r="C28" s="45" t="s">
        <v>70</v>
      </c>
      <c r="D28" s="63">
        <v>1</v>
      </c>
      <c r="E28" s="62"/>
      <c r="F28" s="61"/>
      <c r="G28" s="61"/>
      <c r="H28" s="61"/>
      <c r="I28" s="46"/>
      <c r="J28" s="61"/>
      <c r="K28" s="61"/>
      <c r="L28" s="61"/>
      <c r="M28" s="61"/>
      <c r="N28" s="61"/>
      <c r="O28" s="47"/>
    </row>
    <row r="29" spans="1:15" x14ac:dyDescent="0.25">
      <c r="A29" s="49"/>
      <c r="B29" s="49"/>
      <c r="C29" s="45" t="s">
        <v>71</v>
      </c>
      <c r="D29" s="63">
        <v>0</v>
      </c>
      <c r="E29" s="62"/>
      <c r="F29" s="61"/>
      <c r="G29" s="61"/>
      <c r="H29" s="61"/>
      <c r="I29" s="46"/>
      <c r="J29" s="61"/>
      <c r="K29" s="61"/>
      <c r="L29" s="61"/>
      <c r="M29" s="61"/>
      <c r="N29" s="61"/>
      <c r="O29" s="47"/>
    </row>
    <row r="30" spans="1:15" ht="24" x14ac:dyDescent="0.25">
      <c r="A30" s="49"/>
      <c r="B30" s="49"/>
      <c r="C30" s="50" t="s">
        <v>72</v>
      </c>
      <c r="D30" s="63">
        <v>0</v>
      </c>
      <c r="E30" s="62"/>
      <c r="F30" s="61"/>
      <c r="G30" s="61"/>
      <c r="H30" s="61"/>
      <c r="I30" s="46"/>
      <c r="J30" s="61"/>
      <c r="K30" s="61"/>
      <c r="L30" s="61"/>
      <c r="M30" s="61"/>
      <c r="N30" s="61"/>
      <c r="O30" s="47"/>
    </row>
    <row r="31" spans="1:15" x14ac:dyDescent="0.25">
      <c r="A31" s="51"/>
      <c r="B31" s="51"/>
      <c r="C31" s="59" t="s">
        <v>23</v>
      </c>
      <c r="D31" s="54">
        <f t="shared" ref="D31:N31" si="5">SUM(D25:D30)</f>
        <v>56</v>
      </c>
      <c r="E31" s="53">
        <f t="shared" si="5"/>
        <v>0</v>
      </c>
      <c r="F31" s="53">
        <f t="shared" si="5"/>
        <v>0</v>
      </c>
      <c r="G31" s="53">
        <f t="shared" si="5"/>
        <v>0</v>
      </c>
      <c r="H31" s="53">
        <f t="shared" si="5"/>
        <v>0</v>
      </c>
      <c r="I31" s="53">
        <f t="shared" si="5"/>
        <v>0</v>
      </c>
      <c r="J31" s="53">
        <f t="shared" si="5"/>
        <v>0</v>
      </c>
      <c r="K31" s="53">
        <f t="shared" si="5"/>
        <v>0</v>
      </c>
      <c r="L31" s="53">
        <f t="shared" si="5"/>
        <v>0</v>
      </c>
      <c r="M31" s="53">
        <f t="shared" si="5"/>
        <v>0</v>
      </c>
      <c r="N31" s="53">
        <f t="shared" si="5"/>
        <v>0</v>
      </c>
      <c r="O31" s="53">
        <f>SUM(O25:O30)</f>
        <v>0</v>
      </c>
    </row>
    <row r="32" spans="1:15" x14ac:dyDescent="0.25">
      <c r="A32" s="44">
        <v>5</v>
      </c>
      <c r="B32" s="44" t="s">
        <v>41</v>
      </c>
      <c r="C32" s="45" t="s">
        <v>17</v>
      </c>
      <c r="D32" s="63">
        <v>14</v>
      </c>
      <c r="E32" s="62"/>
      <c r="F32" s="61"/>
      <c r="G32" s="61"/>
      <c r="H32" s="61"/>
      <c r="I32" s="46"/>
      <c r="J32" s="61"/>
      <c r="K32" s="61"/>
      <c r="L32" s="61"/>
      <c r="M32" s="61"/>
      <c r="N32" s="61"/>
      <c r="O32" s="47"/>
    </row>
    <row r="33" spans="1:15" x14ac:dyDescent="0.25">
      <c r="A33" s="49"/>
      <c r="B33" s="49"/>
      <c r="C33" s="45" t="s">
        <v>18</v>
      </c>
      <c r="D33" s="63">
        <v>1</v>
      </c>
      <c r="E33" s="62"/>
      <c r="F33" s="61"/>
      <c r="G33" s="61"/>
      <c r="H33" s="61"/>
      <c r="I33" s="46"/>
      <c r="J33" s="61"/>
      <c r="K33" s="61"/>
      <c r="L33" s="61"/>
      <c r="M33" s="61"/>
      <c r="N33" s="61"/>
      <c r="O33" s="47"/>
    </row>
    <row r="34" spans="1:15" x14ac:dyDescent="0.25">
      <c r="A34" s="49"/>
      <c r="B34" s="49"/>
      <c r="C34" s="45" t="s">
        <v>19</v>
      </c>
      <c r="D34" s="63">
        <v>0</v>
      </c>
      <c r="E34" s="62"/>
      <c r="F34" s="61"/>
      <c r="G34" s="61"/>
      <c r="H34" s="61"/>
      <c r="I34" s="46"/>
      <c r="J34" s="61"/>
      <c r="K34" s="61"/>
      <c r="L34" s="61"/>
      <c r="M34" s="61"/>
      <c r="N34" s="61"/>
      <c r="O34" s="47"/>
    </row>
    <row r="35" spans="1:15" x14ac:dyDescent="0.25">
      <c r="A35" s="49"/>
      <c r="B35" s="49"/>
      <c r="C35" s="45" t="s">
        <v>70</v>
      </c>
      <c r="D35" s="63">
        <v>0</v>
      </c>
      <c r="E35" s="62"/>
      <c r="F35" s="61"/>
      <c r="G35" s="61"/>
      <c r="H35" s="61"/>
      <c r="I35" s="46"/>
      <c r="J35" s="61"/>
      <c r="K35" s="61"/>
      <c r="L35" s="61"/>
      <c r="M35" s="61"/>
      <c r="N35" s="61"/>
      <c r="O35" s="47"/>
    </row>
    <row r="36" spans="1:15" x14ac:dyDescent="0.25">
      <c r="A36" s="49"/>
      <c r="B36" s="49"/>
      <c r="C36" s="45" t="s">
        <v>71</v>
      </c>
      <c r="D36" s="63">
        <v>0</v>
      </c>
      <c r="E36" s="62"/>
      <c r="F36" s="61"/>
      <c r="G36" s="61"/>
      <c r="H36" s="61"/>
      <c r="I36" s="46"/>
      <c r="J36" s="61"/>
      <c r="K36" s="61"/>
      <c r="L36" s="61"/>
      <c r="M36" s="61"/>
      <c r="N36" s="61"/>
      <c r="O36" s="47"/>
    </row>
    <row r="37" spans="1:15" ht="24" x14ac:dyDescent="0.25">
      <c r="A37" s="49"/>
      <c r="B37" s="49"/>
      <c r="C37" s="50" t="s">
        <v>72</v>
      </c>
      <c r="D37" s="63">
        <v>0</v>
      </c>
      <c r="E37" s="62"/>
      <c r="F37" s="61"/>
      <c r="G37" s="61"/>
      <c r="H37" s="61"/>
      <c r="I37" s="46"/>
      <c r="J37" s="61"/>
      <c r="K37" s="61"/>
      <c r="L37" s="61"/>
      <c r="M37" s="61"/>
      <c r="N37" s="61"/>
      <c r="O37" s="47"/>
    </row>
    <row r="38" spans="1:15" x14ac:dyDescent="0.25">
      <c r="A38" s="51"/>
      <c r="B38" s="51"/>
      <c r="C38" s="59" t="s">
        <v>23</v>
      </c>
      <c r="D38" s="54">
        <f t="shared" ref="D38:G38" si="6">SUM(D32:D37)</f>
        <v>15</v>
      </c>
      <c r="E38" s="53">
        <f t="shared" si="6"/>
        <v>0</v>
      </c>
      <c r="F38" s="53">
        <f t="shared" si="6"/>
        <v>0</v>
      </c>
      <c r="G38" s="53">
        <f t="shared" si="6"/>
        <v>0</v>
      </c>
      <c r="H38" s="53">
        <f t="shared" ref="H38:O38" si="7">SUM(H32:H37)</f>
        <v>0</v>
      </c>
      <c r="I38" s="53">
        <f t="shared" si="7"/>
        <v>0</v>
      </c>
      <c r="J38" s="53">
        <f t="shared" si="7"/>
        <v>0</v>
      </c>
      <c r="K38" s="53">
        <f t="shared" si="7"/>
        <v>0</v>
      </c>
      <c r="L38" s="53">
        <f t="shared" si="7"/>
        <v>0</v>
      </c>
      <c r="M38" s="53">
        <f t="shared" si="7"/>
        <v>0</v>
      </c>
      <c r="N38" s="53">
        <f t="shared" si="7"/>
        <v>0</v>
      </c>
      <c r="O38" s="53">
        <f t="shared" si="7"/>
        <v>0</v>
      </c>
    </row>
    <row r="39" spans="1:15" x14ac:dyDescent="0.25">
      <c r="A39" s="44">
        <v>6</v>
      </c>
      <c r="B39" s="44" t="s">
        <v>42</v>
      </c>
      <c r="C39" s="45" t="s">
        <v>17</v>
      </c>
      <c r="D39" s="63">
        <v>13</v>
      </c>
      <c r="E39" s="62"/>
      <c r="F39" s="62"/>
      <c r="G39" s="62"/>
      <c r="H39" s="62"/>
      <c r="I39" s="46"/>
      <c r="J39" s="62"/>
      <c r="K39" s="62"/>
      <c r="L39" s="62"/>
      <c r="M39" s="62"/>
      <c r="N39" s="62"/>
      <c r="O39" s="47"/>
    </row>
    <row r="40" spans="1:15" x14ac:dyDescent="0.25">
      <c r="A40" s="49"/>
      <c r="B40" s="49"/>
      <c r="C40" s="45" t="s">
        <v>18</v>
      </c>
      <c r="D40" s="63">
        <v>0</v>
      </c>
      <c r="E40" s="62"/>
      <c r="F40" s="62"/>
      <c r="G40" s="62"/>
      <c r="H40" s="62"/>
      <c r="I40" s="46"/>
      <c r="J40" s="62"/>
      <c r="K40" s="62"/>
      <c r="L40" s="62"/>
      <c r="M40" s="62"/>
      <c r="N40" s="62"/>
      <c r="O40" s="47"/>
    </row>
    <row r="41" spans="1:15" x14ac:dyDescent="0.25">
      <c r="A41" s="49"/>
      <c r="B41" s="49"/>
      <c r="C41" s="45" t="s">
        <v>19</v>
      </c>
      <c r="D41" s="63">
        <v>0</v>
      </c>
      <c r="E41" s="62"/>
      <c r="F41" s="62"/>
      <c r="G41" s="62"/>
      <c r="H41" s="62"/>
      <c r="I41" s="46"/>
      <c r="J41" s="62"/>
      <c r="K41" s="62"/>
      <c r="L41" s="62"/>
      <c r="M41" s="62"/>
      <c r="N41" s="62"/>
      <c r="O41" s="47"/>
    </row>
    <row r="42" spans="1:15" x14ac:dyDescent="0.25">
      <c r="A42" s="49"/>
      <c r="B42" s="49"/>
      <c r="C42" s="45" t="s">
        <v>70</v>
      </c>
      <c r="D42" s="63">
        <v>0</v>
      </c>
      <c r="E42" s="62"/>
      <c r="F42" s="62"/>
      <c r="G42" s="62"/>
      <c r="H42" s="62"/>
      <c r="I42" s="46"/>
      <c r="J42" s="62"/>
      <c r="K42" s="62"/>
      <c r="L42" s="62"/>
      <c r="M42" s="62"/>
      <c r="N42" s="62"/>
      <c r="O42" s="47"/>
    </row>
    <row r="43" spans="1:15" x14ac:dyDescent="0.25">
      <c r="A43" s="49"/>
      <c r="B43" s="49"/>
      <c r="C43" s="45" t="s">
        <v>71</v>
      </c>
      <c r="D43" s="63">
        <v>0</v>
      </c>
      <c r="E43" s="62"/>
      <c r="F43" s="62"/>
      <c r="G43" s="62"/>
      <c r="H43" s="62"/>
      <c r="I43" s="46"/>
      <c r="J43" s="62"/>
      <c r="K43" s="62"/>
      <c r="L43" s="62"/>
      <c r="M43" s="62"/>
      <c r="N43" s="62"/>
      <c r="O43" s="47"/>
    </row>
    <row r="44" spans="1:15" ht="24" x14ac:dyDescent="0.25">
      <c r="A44" s="49"/>
      <c r="B44" s="49"/>
      <c r="C44" s="50" t="s">
        <v>72</v>
      </c>
      <c r="D44" s="63">
        <v>0</v>
      </c>
      <c r="E44" s="62"/>
      <c r="F44" s="62"/>
      <c r="G44" s="62"/>
      <c r="H44" s="62"/>
      <c r="I44" s="46"/>
      <c r="J44" s="62"/>
      <c r="K44" s="62"/>
      <c r="L44" s="62"/>
      <c r="M44" s="62"/>
      <c r="N44" s="62"/>
      <c r="O44" s="47"/>
    </row>
    <row r="45" spans="1:15" x14ac:dyDescent="0.25">
      <c r="A45" s="51"/>
      <c r="B45" s="51"/>
      <c r="C45" s="59" t="s">
        <v>23</v>
      </c>
      <c r="D45" s="54">
        <f t="shared" ref="D45:G45" si="8">SUM(D39:D44)</f>
        <v>13</v>
      </c>
      <c r="E45" s="53">
        <f t="shared" si="8"/>
        <v>0</v>
      </c>
      <c r="F45" s="53">
        <f t="shared" si="8"/>
        <v>0</v>
      </c>
      <c r="G45" s="53">
        <f t="shared" si="8"/>
        <v>0</v>
      </c>
      <c r="H45" s="53">
        <f t="shared" ref="H45:I45" si="9">SUM(H39:H44)</f>
        <v>0</v>
      </c>
      <c r="I45" s="53">
        <f t="shared" si="9"/>
        <v>0</v>
      </c>
      <c r="J45" s="53">
        <v>5</v>
      </c>
      <c r="K45" s="53">
        <f t="shared" ref="K45:O45" si="10">SUM(K39:K44)</f>
        <v>0</v>
      </c>
      <c r="L45" s="53">
        <f t="shared" si="10"/>
        <v>0</v>
      </c>
      <c r="M45" s="53">
        <f t="shared" si="10"/>
        <v>0</v>
      </c>
      <c r="N45" s="53">
        <f t="shared" si="10"/>
        <v>0</v>
      </c>
      <c r="O45" s="53">
        <f t="shared" si="10"/>
        <v>0</v>
      </c>
    </row>
    <row r="46" spans="1:15" x14ac:dyDescent="0.25">
      <c r="A46" s="36" t="s">
        <v>0</v>
      </c>
      <c r="B46" s="79" t="s">
        <v>1</v>
      </c>
      <c r="C46" s="79" t="s">
        <v>2</v>
      </c>
      <c r="D46" s="64" t="s">
        <v>73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6"/>
    </row>
    <row r="47" spans="1:15" ht="35.25" x14ac:dyDescent="0.25">
      <c r="A47" s="40"/>
      <c r="B47" s="80"/>
      <c r="C47" s="80"/>
      <c r="D47" s="43" t="s">
        <v>4</v>
      </c>
      <c r="E47" s="42" t="s">
        <v>5</v>
      </c>
      <c r="F47" s="42" t="s">
        <v>6</v>
      </c>
      <c r="G47" s="41" t="s">
        <v>60</v>
      </c>
      <c r="H47" s="41" t="s">
        <v>61</v>
      </c>
      <c r="I47" s="41" t="s">
        <v>62</v>
      </c>
      <c r="J47" s="41" t="s">
        <v>63</v>
      </c>
      <c r="K47" s="41" t="s">
        <v>64</v>
      </c>
      <c r="L47" s="41" t="s">
        <v>65</v>
      </c>
      <c r="M47" s="41" t="s">
        <v>66</v>
      </c>
      <c r="N47" s="42" t="s">
        <v>67</v>
      </c>
      <c r="O47" s="41" t="s">
        <v>68</v>
      </c>
    </row>
    <row r="48" spans="1:15" x14ac:dyDescent="0.25">
      <c r="A48" s="44">
        <v>7</v>
      </c>
      <c r="B48" s="44" t="s">
        <v>43</v>
      </c>
      <c r="C48" s="45" t="s">
        <v>17</v>
      </c>
      <c r="D48" s="63">
        <v>9</v>
      </c>
      <c r="E48" s="62"/>
      <c r="F48" s="62"/>
      <c r="G48" s="62"/>
      <c r="H48" s="62"/>
      <c r="I48" s="46"/>
      <c r="J48" s="62"/>
      <c r="K48" s="62"/>
      <c r="L48" s="62"/>
      <c r="M48" s="62"/>
      <c r="N48" s="62"/>
      <c r="O48" s="62"/>
    </row>
    <row r="49" spans="1:15" x14ac:dyDescent="0.25">
      <c r="A49" s="49"/>
      <c r="B49" s="49"/>
      <c r="C49" s="45" t="s">
        <v>18</v>
      </c>
      <c r="D49" s="63">
        <v>3</v>
      </c>
      <c r="E49" s="62"/>
      <c r="F49" s="62"/>
      <c r="G49" s="62"/>
      <c r="H49" s="62"/>
      <c r="I49" s="46"/>
      <c r="J49" s="62"/>
      <c r="K49" s="62"/>
      <c r="L49" s="62"/>
      <c r="M49" s="62"/>
      <c r="N49" s="62"/>
      <c r="O49" s="62"/>
    </row>
    <row r="50" spans="1:15" x14ac:dyDescent="0.25">
      <c r="A50" s="49"/>
      <c r="B50" s="49"/>
      <c r="C50" s="45" t="s">
        <v>19</v>
      </c>
      <c r="D50" s="63">
        <v>0</v>
      </c>
      <c r="E50" s="62"/>
      <c r="F50" s="62"/>
      <c r="G50" s="62"/>
      <c r="H50" s="62"/>
      <c r="I50" s="46"/>
      <c r="J50" s="62"/>
      <c r="K50" s="62"/>
      <c r="L50" s="62"/>
      <c r="M50" s="62"/>
      <c r="N50" s="62"/>
      <c r="O50" s="62"/>
    </row>
    <row r="51" spans="1:15" x14ac:dyDescent="0.25">
      <c r="A51" s="49"/>
      <c r="B51" s="49"/>
      <c r="C51" s="45" t="s">
        <v>70</v>
      </c>
      <c r="D51" s="63">
        <v>0</v>
      </c>
      <c r="E51" s="62"/>
      <c r="F51" s="62"/>
      <c r="G51" s="62"/>
      <c r="H51" s="62"/>
      <c r="I51" s="46"/>
      <c r="J51" s="62"/>
      <c r="K51" s="62"/>
      <c r="L51" s="62"/>
      <c r="M51" s="62"/>
      <c r="N51" s="62"/>
      <c r="O51" s="62"/>
    </row>
    <row r="52" spans="1:15" x14ac:dyDescent="0.25">
      <c r="A52" s="49"/>
      <c r="B52" s="49"/>
      <c r="C52" s="45" t="s">
        <v>71</v>
      </c>
      <c r="D52" s="63">
        <v>0</v>
      </c>
      <c r="E52" s="62"/>
      <c r="F52" s="62"/>
      <c r="G52" s="62"/>
      <c r="H52" s="62"/>
      <c r="I52" s="46"/>
      <c r="J52" s="62"/>
      <c r="K52" s="62"/>
      <c r="L52" s="62"/>
      <c r="M52" s="62"/>
      <c r="N52" s="62"/>
      <c r="O52" s="62"/>
    </row>
    <row r="53" spans="1:15" ht="24" x14ac:dyDescent="0.25">
      <c r="A53" s="49"/>
      <c r="B53" s="49"/>
      <c r="C53" s="50" t="s">
        <v>72</v>
      </c>
      <c r="D53" s="63">
        <v>0</v>
      </c>
      <c r="E53" s="62"/>
      <c r="F53" s="62"/>
      <c r="G53" s="62"/>
      <c r="H53" s="62"/>
      <c r="I53" s="46"/>
      <c r="J53" s="62"/>
      <c r="K53" s="62"/>
      <c r="L53" s="62"/>
      <c r="M53" s="62"/>
      <c r="N53" s="62"/>
      <c r="O53" s="62"/>
    </row>
    <row r="54" spans="1:15" x14ac:dyDescent="0.25">
      <c r="A54" s="51"/>
      <c r="B54" s="51"/>
      <c r="C54" s="59" t="s">
        <v>23</v>
      </c>
      <c r="D54" s="54">
        <f t="shared" ref="D54:G54" si="11">SUM(D48:D53)</f>
        <v>12</v>
      </c>
      <c r="E54" s="53">
        <f t="shared" si="11"/>
        <v>0</v>
      </c>
      <c r="F54" s="53">
        <f t="shared" si="11"/>
        <v>0</v>
      </c>
      <c r="G54" s="53">
        <f t="shared" si="11"/>
        <v>0</v>
      </c>
      <c r="H54" s="53">
        <f t="shared" ref="H54:O54" si="12">SUM(H48:H53)</f>
        <v>0</v>
      </c>
      <c r="I54" s="53">
        <f t="shared" si="12"/>
        <v>0</v>
      </c>
      <c r="J54" s="53">
        <f t="shared" si="12"/>
        <v>0</v>
      </c>
      <c r="K54" s="53">
        <f t="shared" si="12"/>
        <v>0</v>
      </c>
      <c r="L54" s="53">
        <f t="shared" si="12"/>
        <v>0</v>
      </c>
      <c r="M54" s="53">
        <f t="shared" si="12"/>
        <v>0</v>
      </c>
      <c r="N54" s="53">
        <f t="shared" si="12"/>
        <v>0</v>
      </c>
      <c r="O54" s="53">
        <f t="shared" si="12"/>
        <v>0</v>
      </c>
    </row>
    <row r="55" spans="1:15" x14ac:dyDescent="0.25">
      <c r="A55" s="44">
        <v>8</v>
      </c>
      <c r="B55" s="44" t="s">
        <v>44</v>
      </c>
      <c r="C55" s="45" t="s">
        <v>17</v>
      </c>
      <c r="D55" s="63">
        <v>4</v>
      </c>
      <c r="E55" s="62"/>
      <c r="F55" s="62"/>
      <c r="G55" s="62"/>
      <c r="H55" s="62"/>
      <c r="I55" s="46"/>
      <c r="J55" s="62"/>
      <c r="K55" s="62"/>
      <c r="L55" s="62"/>
      <c r="M55" s="62"/>
      <c r="N55" s="62"/>
      <c r="O55" s="62"/>
    </row>
    <row r="56" spans="1:15" x14ac:dyDescent="0.25">
      <c r="A56" s="49"/>
      <c r="B56" s="49"/>
      <c r="C56" s="45" t="s">
        <v>18</v>
      </c>
      <c r="D56" s="63">
        <v>0</v>
      </c>
      <c r="E56" s="62"/>
      <c r="F56" s="62"/>
      <c r="G56" s="62"/>
      <c r="H56" s="62"/>
      <c r="I56" s="46"/>
      <c r="J56" s="62"/>
      <c r="K56" s="62"/>
      <c r="L56" s="62"/>
      <c r="M56" s="62"/>
      <c r="N56" s="62"/>
      <c r="O56" s="62"/>
    </row>
    <row r="57" spans="1:15" x14ac:dyDescent="0.25">
      <c r="A57" s="49"/>
      <c r="B57" s="49"/>
      <c r="C57" s="45" t="s">
        <v>19</v>
      </c>
      <c r="D57" s="63">
        <v>0</v>
      </c>
      <c r="E57" s="62"/>
      <c r="F57" s="62"/>
      <c r="G57" s="62"/>
      <c r="H57" s="62"/>
      <c r="I57" s="46"/>
      <c r="J57" s="62"/>
      <c r="K57" s="62"/>
      <c r="L57" s="62"/>
      <c r="M57" s="62"/>
      <c r="N57" s="62"/>
      <c r="O57" s="62"/>
    </row>
    <row r="58" spans="1:15" x14ac:dyDescent="0.25">
      <c r="A58" s="49"/>
      <c r="B58" s="49"/>
      <c r="C58" s="45" t="s">
        <v>70</v>
      </c>
      <c r="D58" s="63">
        <v>0</v>
      </c>
      <c r="E58" s="62"/>
      <c r="F58" s="62"/>
      <c r="G58" s="62"/>
      <c r="H58" s="62"/>
      <c r="I58" s="46"/>
      <c r="J58" s="62"/>
      <c r="K58" s="62"/>
      <c r="L58" s="62"/>
      <c r="M58" s="62"/>
      <c r="N58" s="62"/>
      <c r="O58" s="62"/>
    </row>
    <row r="59" spans="1:15" x14ac:dyDescent="0.25">
      <c r="A59" s="49"/>
      <c r="B59" s="49"/>
      <c r="C59" s="45" t="s">
        <v>71</v>
      </c>
      <c r="D59" s="63">
        <v>0</v>
      </c>
      <c r="E59" s="62"/>
      <c r="F59" s="62"/>
      <c r="G59" s="62"/>
      <c r="H59" s="62"/>
      <c r="I59" s="46"/>
      <c r="J59" s="62"/>
      <c r="K59" s="62"/>
      <c r="L59" s="62"/>
      <c r="M59" s="62"/>
      <c r="N59" s="62"/>
      <c r="O59" s="62"/>
    </row>
    <row r="60" spans="1:15" ht="24" x14ac:dyDescent="0.25">
      <c r="A60" s="49"/>
      <c r="B60" s="49"/>
      <c r="C60" s="50" t="s">
        <v>72</v>
      </c>
      <c r="D60" s="63">
        <v>0</v>
      </c>
      <c r="E60" s="62"/>
      <c r="F60" s="62"/>
      <c r="G60" s="62"/>
      <c r="H60" s="62"/>
      <c r="I60" s="46"/>
      <c r="J60" s="62"/>
      <c r="K60" s="62"/>
      <c r="L60" s="62"/>
      <c r="M60" s="62"/>
      <c r="N60" s="62"/>
      <c r="O60" s="62"/>
    </row>
    <row r="61" spans="1:15" x14ac:dyDescent="0.25">
      <c r="A61" s="51"/>
      <c r="B61" s="51"/>
      <c r="C61" s="59" t="s">
        <v>23</v>
      </c>
      <c r="D61" s="54">
        <f t="shared" ref="D61:G61" si="13">SUM(D55:D60)</f>
        <v>4</v>
      </c>
      <c r="E61" s="53">
        <f t="shared" si="13"/>
        <v>0</v>
      </c>
      <c r="F61" s="53">
        <f t="shared" si="13"/>
        <v>0</v>
      </c>
      <c r="G61" s="53">
        <f t="shared" si="13"/>
        <v>0</v>
      </c>
      <c r="H61" s="53">
        <f t="shared" ref="H61:O61" si="14">SUM(H55:H60)</f>
        <v>0</v>
      </c>
      <c r="I61" s="53">
        <f t="shared" si="14"/>
        <v>0</v>
      </c>
      <c r="J61" s="53">
        <f t="shared" si="14"/>
        <v>0</v>
      </c>
      <c r="K61" s="53">
        <f t="shared" si="14"/>
        <v>0</v>
      </c>
      <c r="L61" s="53">
        <f t="shared" si="14"/>
        <v>0</v>
      </c>
      <c r="M61" s="53">
        <f t="shared" si="14"/>
        <v>0</v>
      </c>
      <c r="N61" s="53">
        <f t="shared" si="14"/>
        <v>0</v>
      </c>
      <c r="O61" s="53">
        <f t="shared" si="14"/>
        <v>0</v>
      </c>
    </row>
    <row r="62" spans="1:15" x14ac:dyDescent="0.2">
      <c r="A62" s="44">
        <v>9</v>
      </c>
      <c r="B62" s="44" t="s">
        <v>74</v>
      </c>
      <c r="C62" s="45" t="s">
        <v>17</v>
      </c>
      <c r="D62" s="63">
        <v>0</v>
      </c>
      <c r="E62" s="62"/>
      <c r="F62" s="67"/>
      <c r="G62" s="60"/>
      <c r="H62" s="67"/>
      <c r="I62" s="46"/>
      <c r="J62" s="67"/>
      <c r="K62" s="67"/>
      <c r="L62" s="67"/>
      <c r="M62" s="67"/>
      <c r="N62" s="67"/>
      <c r="O62" s="67"/>
    </row>
    <row r="63" spans="1:15" x14ac:dyDescent="0.2">
      <c r="A63" s="49"/>
      <c r="B63" s="49"/>
      <c r="C63" s="45" t="s">
        <v>18</v>
      </c>
      <c r="D63" s="63">
        <v>0</v>
      </c>
      <c r="E63" s="62"/>
      <c r="F63" s="67"/>
      <c r="G63" s="67"/>
      <c r="H63" s="67"/>
      <c r="I63" s="46"/>
      <c r="J63" s="67"/>
      <c r="K63" s="67"/>
      <c r="L63" s="67"/>
      <c r="M63" s="67"/>
      <c r="N63" s="67"/>
      <c r="O63" s="67"/>
    </row>
    <row r="64" spans="1:15" x14ac:dyDescent="0.2">
      <c r="A64" s="49"/>
      <c r="B64" s="49"/>
      <c r="C64" s="45" t="s">
        <v>19</v>
      </c>
      <c r="D64" s="63">
        <v>0</v>
      </c>
      <c r="E64" s="67"/>
      <c r="F64" s="67"/>
      <c r="G64" s="67"/>
      <c r="H64" s="67"/>
      <c r="I64" s="46"/>
      <c r="J64" s="67"/>
      <c r="K64" s="67"/>
      <c r="L64" s="67"/>
      <c r="M64" s="67"/>
      <c r="N64" s="67"/>
      <c r="O64" s="67"/>
    </row>
    <row r="65" spans="1:15" x14ac:dyDescent="0.2">
      <c r="A65" s="49"/>
      <c r="B65" s="49"/>
      <c r="C65" s="45" t="s">
        <v>70</v>
      </c>
      <c r="D65" s="63">
        <v>0</v>
      </c>
      <c r="E65" s="67"/>
      <c r="F65" s="67"/>
      <c r="G65" s="67"/>
      <c r="H65" s="67"/>
      <c r="I65" s="46"/>
      <c r="J65" s="67"/>
      <c r="K65" s="67"/>
      <c r="L65" s="67"/>
      <c r="M65" s="67"/>
      <c r="N65" s="67"/>
      <c r="O65" s="67"/>
    </row>
    <row r="66" spans="1:15" x14ac:dyDescent="0.2">
      <c r="A66" s="49"/>
      <c r="B66" s="49"/>
      <c r="C66" s="45" t="s">
        <v>71</v>
      </c>
      <c r="D66" s="63">
        <v>0</v>
      </c>
      <c r="E66" s="67"/>
      <c r="F66" s="67"/>
      <c r="G66" s="67"/>
      <c r="H66" s="67"/>
      <c r="I66" s="46"/>
      <c r="J66" s="67"/>
      <c r="K66" s="67"/>
      <c r="L66" s="67"/>
      <c r="M66" s="67"/>
      <c r="N66" s="67"/>
      <c r="O66" s="67"/>
    </row>
    <row r="67" spans="1:15" ht="24" x14ac:dyDescent="0.2">
      <c r="A67" s="49"/>
      <c r="B67" s="49"/>
      <c r="C67" s="50" t="s">
        <v>72</v>
      </c>
      <c r="D67" s="63">
        <v>0</v>
      </c>
      <c r="E67" s="67"/>
      <c r="F67" s="67"/>
      <c r="G67" s="67"/>
      <c r="H67" s="67"/>
      <c r="I67" s="46"/>
      <c r="J67" s="67"/>
      <c r="K67" s="67"/>
      <c r="L67" s="67"/>
      <c r="M67" s="67"/>
      <c r="N67" s="67"/>
      <c r="O67" s="67"/>
    </row>
    <row r="68" spans="1:15" x14ac:dyDescent="0.25">
      <c r="A68" s="51"/>
      <c r="B68" s="51"/>
      <c r="C68" s="59" t="s">
        <v>23</v>
      </c>
      <c r="D68" s="54">
        <f t="shared" ref="D68:G68" si="15">SUM(D62:D67)</f>
        <v>0</v>
      </c>
      <c r="E68" s="53">
        <f t="shared" si="15"/>
        <v>0</v>
      </c>
      <c r="F68" s="53">
        <f t="shared" si="15"/>
        <v>0</v>
      </c>
      <c r="G68" s="53">
        <f t="shared" si="15"/>
        <v>0</v>
      </c>
      <c r="H68" s="53">
        <f t="shared" ref="H68:O68" si="16">SUM(H62:H67)</f>
        <v>0</v>
      </c>
      <c r="I68" s="53">
        <f t="shared" si="16"/>
        <v>0</v>
      </c>
      <c r="J68" s="53">
        <f t="shared" si="16"/>
        <v>0</v>
      </c>
      <c r="K68" s="53">
        <f t="shared" si="16"/>
        <v>0</v>
      </c>
      <c r="L68" s="53">
        <f t="shared" si="16"/>
        <v>0</v>
      </c>
      <c r="M68" s="53">
        <f t="shared" si="16"/>
        <v>0</v>
      </c>
      <c r="N68" s="53">
        <f t="shared" si="16"/>
        <v>0</v>
      </c>
      <c r="O68" s="53">
        <f t="shared" si="16"/>
        <v>0</v>
      </c>
    </row>
    <row r="69" spans="1:15" x14ac:dyDescent="0.25">
      <c r="A69" s="44">
        <v>10</v>
      </c>
      <c r="B69" s="44" t="s">
        <v>45</v>
      </c>
      <c r="C69" s="45" t="s">
        <v>17</v>
      </c>
      <c r="D69" s="63">
        <v>9</v>
      </c>
      <c r="E69" s="62"/>
      <c r="F69" s="62"/>
      <c r="G69" s="62"/>
      <c r="H69" s="62"/>
      <c r="I69" s="46"/>
      <c r="J69" s="62"/>
      <c r="K69" s="62"/>
      <c r="L69" s="62"/>
      <c r="M69" s="62"/>
      <c r="N69" s="68"/>
      <c r="O69" s="62"/>
    </row>
    <row r="70" spans="1:15" x14ac:dyDescent="0.25">
      <c r="A70" s="49"/>
      <c r="B70" s="49"/>
      <c r="C70" s="45" t="s">
        <v>18</v>
      </c>
      <c r="D70" s="63">
        <v>0</v>
      </c>
      <c r="E70" s="62"/>
      <c r="F70" s="62"/>
      <c r="G70" s="62"/>
      <c r="H70" s="62"/>
      <c r="I70" s="46"/>
      <c r="J70" s="62"/>
      <c r="K70" s="62"/>
      <c r="L70" s="62"/>
      <c r="M70" s="62"/>
      <c r="N70" s="62"/>
      <c r="O70" s="62"/>
    </row>
    <row r="71" spans="1:15" x14ac:dyDescent="0.25">
      <c r="A71" s="49"/>
      <c r="B71" s="49"/>
      <c r="C71" s="45" t="s">
        <v>19</v>
      </c>
      <c r="D71" s="63">
        <v>0</v>
      </c>
      <c r="E71" s="62"/>
      <c r="F71" s="62"/>
      <c r="G71" s="62"/>
      <c r="H71" s="62"/>
      <c r="I71" s="46"/>
      <c r="J71" s="62"/>
      <c r="K71" s="62"/>
      <c r="L71" s="62"/>
      <c r="M71" s="62"/>
      <c r="N71" s="62"/>
      <c r="O71" s="62"/>
    </row>
    <row r="72" spans="1:15" x14ac:dyDescent="0.25">
      <c r="A72" s="49"/>
      <c r="B72" s="49"/>
      <c r="C72" s="45" t="s">
        <v>70</v>
      </c>
      <c r="D72" s="63">
        <v>0</v>
      </c>
      <c r="E72" s="62"/>
      <c r="F72" s="62"/>
      <c r="G72" s="62"/>
      <c r="H72" s="62"/>
      <c r="I72" s="46"/>
      <c r="J72" s="62"/>
      <c r="K72" s="62"/>
      <c r="L72" s="62"/>
      <c r="M72" s="62"/>
      <c r="N72" s="62"/>
      <c r="O72" s="62"/>
    </row>
    <row r="73" spans="1:15" x14ac:dyDescent="0.25">
      <c r="A73" s="49"/>
      <c r="B73" s="49"/>
      <c r="C73" s="45" t="s">
        <v>71</v>
      </c>
      <c r="D73" s="63">
        <v>0</v>
      </c>
      <c r="E73" s="62"/>
      <c r="F73" s="62"/>
      <c r="G73" s="62"/>
      <c r="H73" s="62"/>
      <c r="I73" s="46"/>
      <c r="J73" s="62"/>
      <c r="K73" s="62"/>
      <c r="L73" s="62"/>
      <c r="M73" s="62"/>
      <c r="N73" s="62"/>
      <c r="O73" s="62"/>
    </row>
    <row r="74" spans="1:15" ht="24" x14ac:dyDescent="0.25">
      <c r="A74" s="49"/>
      <c r="B74" s="49"/>
      <c r="C74" s="50" t="s">
        <v>72</v>
      </c>
      <c r="D74" s="63">
        <v>0</v>
      </c>
      <c r="E74" s="62"/>
      <c r="F74" s="62"/>
      <c r="G74" s="62"/>
      <c r="H74" s="62"/>
      <c r="I74" s="46"/>
      <c r="J74" s="62"/>
      <c r="K74" s="62"/>
      <c r="L74" s="62"/>
      <c r="M74" s="62"/>
      <c r="N74" s="62"/>
      <c r="O74" s="62"/>
    </row>
    <row r="75" spans="1:15" x14ac:dyDescent="0.25">
      <c r="A75" s="51"/>
      <c r="B75" s="51"/>
      <c r="C75" s="59" t="s">
        <v>23</v>
      </c>
      <c r="D75" s="54">
        <f t="shared" ref="D75:G75" si="17">SUM(D69:D74)</f>
        <v>9</v>
      </c>
      <c r="E75" s="53">
        <f t="shared" si="17"/>
        <v>0</v>
      </c>
      <c r="F75" s="53">
        <f t="shared" si="17"/>
        <v>0</v>
      </c>
      <c r="G75" s="53">
        <f t="shared" si="17"/>
        <v>0</v>
      </c>
      <c r="H75" s="53">
        <f t="shared" ref="H75:O75" si="18">SUM(H69:H74)</f>
        <v>0</v>
      </c>
      <c r="I75" s="53">
        <f t="shared" si="18"/>
        <v>0</v>
      </c>
      <c r="J75" s="53">
        <f t="shared" si="18"/>
        <v>0</v>
      </c>
      <c r="K75" s="53">
        <f t="shared" si="18"/>
        <v>0</v>
      </c>
      <c r="L75" s="53">
        <f t="shared" si="18"/>
        <v>0</v>
      </c>
      <c r="M75" s="53">
        <f t="shared" si="18"/>
        <v>0</v>
      </c>
      <c r="N75" s="53">
        <f t="shared" si="18"/>
        <v>0</v>
      </c>
      <c r="O75" s="53">
        <f t="shared" si="18"/>
        <v>0</v>
      </c>
    </row>
    <row r="76" spans="1:15" x14ac:dyDescent="0.25">
      <c r="A76" s="44">
        <v>11</v>
      </c>
      <c r="B76" s="44" t="s">
        <v>46</v>
      </c>
      <c r="C76" s="45" t="s">
        <v>17</v>
      </c>
      <c r="D76" s="63">
        <v>14</v>
      </c>
      <c r="E76" s="62"/>
      <c r="F76" s="62"/>
      <c r="G76" s="62"/>
      <c r="H76" s="62"/>
      <c r="I76" s="46"/>
      <c r="J76" s="62"/>
      <c r="K76" s="62"/>
      <c r="L76" s="62"/>
      <c r="M76" s="62"/>
      <c r="N76" s="62"/>
      <c r="O76" s="62"/>
    </row>
    <row r="77" spans="1:15" x14ac:dyDescent="0.25">
      <c r="A77" s="49"/>
      <c r="B77" s="49"/>
      <c r="C77" s="45" t="s">
        <v>18</v>
      </c>
      <c r="D77" s="63">
        <v>2</v>
      </c>
      <c r="E77" s="62"/>
      <c r="F77" s="62"/>
      <c r="G77" s="68"/>
      <c r="H77" s="62"/>
      <c r="I77" s="46"/>
      <c r="J77" s="62"/>
      <c r="K77" s="62"/>
      <c r="L77" s="62"/>
      <c r="M77" s="62"/>
      <c r="N77" s="62"/>
      <c r="O77" s="62"/>
    </row>
    <row r="78" spans="1:15" x14ac:dyDescent="0.25">
      <c r="A78" s="49"/>
      <c r="B78" s="49"/>
      <c r="C78" s="45" t="s">
        <v>19</v>
      </c>
      <c r="D78" s="63">
        <v>0</v>
      </c>
      <c r="E78" s="62"/>
      <c r="F78" s="62"/>
      <c r="G78" s="62"/>
      <c r="H78" s="62"/>
      <c r="I78" s="46"/>
      <c r="J78" s="62"/>
      <c r="K78" s="62"/>
      <c r="L78" s="62"/>
      <c r="M78" s="62"/>
      <c r="N78" s="62"/>
      <c r="O78" s="62"/>
    </row>
    <row r="79" spans="1:15" x14ac:dyDescent="0.25">
      <c r="A79" s="49"/>
      <c r="B79" s="49"/>
      <c r="C79" s="45" t="s">
        <v>70</v>
      </c>
      <c r="D79" s="63">
        <v>0</v>
      </c>
      <c r="E79" s="62"/>
      <c r="F79" s="62"/>
      <c r="G79" s="62"/>
      <c r="H79" s="62"/>
      <c r="I79" s="46"/>
      <c r="J79" s="62"/>
      <c r="K79" s="62"/>
      <c r="L79" s="62"/>
      <c r="M79" s="62"/>
      <c r="N79" s="62"/>
      <c r="O79" s="62"/>
    </row>
    <row r="80" spans="1:15" x14ac:dyDescent="0.25">
      <c r="A80" s="49"/>
      <c r="B80" s="49"/>
      <c r="C80" s="45" t="s">
        <v>71</v>
      </c>
      <c r="D80" s="63">
        <v>0</v>
      </c>
      <c r="E80" s="62"/>
      <c r="F80" s="62"/>
      <c r="G80" s="62"/>
      <c r="H80" s="62"/>
      <c r="I80" s="46"/>
      <c r="J80" s="62"/>
      <c r="K80" s="62"/>
      <c r="L80" s="62"/>
      <c r="M80" s="62"/>
      <c r="N80" s="62"/>
      <c r="O80" s="62"/>
    </row>
    <row r="81" spans="1:15" ht="24" x14ac:dyDescent="0.25">
      <c r="A81" s="49"/>
      <c r="B81" s="49"/>
      <c r="C81" s="50" t="s">
        <v>72</v>
      </c>
      <c r="D81" s="63">
        <v>0</v>
      </c>
      <c r="E81" s="62"/>
      <c r="F81" s="62"/>
      <c r="G81" s="62"/>
      <c r="H81" s="62"/>
      <c r="I81" s="46"/>
      <c r="J81" s="62"/>
      <c r="K81" s="62"/>
      <c r="L81" s="62"/>
      <c r="M81" s="62"/>
      <c r="N81" s="62"/>
      <c r="O81" s="62"/>
    </row>
    <row r="82" spans="1:15" x14ac:dyDescent="0.25">
      <c r="A82" s="51"/>
      <c r="B82" s="51"/>
      <c r="C82" s="59" t="s">
        <v>23</v>
      </c>
      <c r="D82" s="54">
        <f t="shared" ref="D82:G82" si="19">SUM(D76:D81)</f>
        <v>16</v>
      </c>
      <c r="E82" s="53">
        <f t="shared" si="19"/>
        <v>0</v>
      </c>
      <c r="F82" s="53">
        <f t="shared" si="19"/>
        <v>0</v>
      </c>
      <c r="G82" s="53">
        <f t="shared" si="19"/>
        <v>0</v>
      </c>
      <c r="H82" s="53">
        <f t="shared" ref="H82:O82" si="20">SUM(H76:H81)</f>
        <v>0</v>
      </c>
      <c r="I82" s="53">
        <f t="shared" si="20"/>
        <v>0</v>
      </c>
      <c r="J82" s="53">
        <f t="shared" si="20"/>
        <v>0</v>
      </c>
      <c r="K82" s="53">
        <f t="shared" si="20"/>
        <v>0</v>
      </c>
      <c r="L82" s="53">
        <f t="shared" si="20"/>
        <v>0</v>
      </c>
      <c r="M82" s="53">
        <f t="shared" si="20"/>
        <v>0</v>
      </c>
      <c r="N82" s="53">
        <f t="shared" si="20"/>
        <v>0</v>
      </c>
      <c r="O82" s="53">
        <f t="shared" si="20"/>
        <v>0</v>
      </c>
    </row>
    <row r="83" spans="1:15" x14ac:dyDescent="0.25">
      <c r="A83" s="44">
        <v>12</v>
      </c>
      <c r="B83" s="44" t="s">
        <v>75</v>
      </c>
      <c r="C83" s="45" t="s">
        <v>17</v>
      </c>
      <c r="D83" s="63">
        <v>18</v>
      </c>
      <c r="E83" s="62"/>
      <c r="F83" s="62"/>
      <c r="G83" s="62"/>
      <c r="H83" s="62"/>
      <c r="I83" s="46"/>
      <c r="J83" s="62"/>
      <c r="K83" s="62"/>
      <c r="L83" s="62"/>
      <c r="M83" s="62"/>
      <c r="N83" s="62"/>
      <c r="O83" s="62"/>
    </row>
    <row r="84" spans="1:15" x14ac:dyDescent="0.25">
      <c r="A84" s="49"/>
      <c r="B84" s="49"/>
      <c r="C84" s="45" t="s">
        <v>18</v>
      </c>
      <c r="D84" s="63">
        <v>1</v>
      </c>
      <c r="E84" s="62"/>
      <c r="F84" s="62"/>
      <c r="G84" s="62"/>
      <c r="H84" s="62"/>
      <c r="I84" s="46"/>
      <c r="J84" s="62"/>
      <c r="K84" s="62"/>
      <c r="L84" s="62"/>
      <c r="M84" s="62"/>
      <c r="N84" s="62"/>
      <c r="O84" s="62"/>
    </row>
    <row r="85" spans="1:15" x14ac:dyDescent="0.25">
      <c r="A85" s="49"/>
      <c r="B85" s="49"/>
      <c r="C85" s="45" t="s">
        <v>19</v>
      </c>
      <c r="D85" s="63">
        <v>0</v>
      </c>
      <c r="E85" s="62"/>
      <c r="F85" s="62"/>
      <c r="G85" s="62"/>
      <c r="H85" s="62"/>
      <c r="I85" s="46"/>
      <c r="J85" s="62"/>
      <c r="K85" s="62"/>
      <c r="L85" s="62"/>
      <c r="M85" s="62"/>
      <c r="N85" s="62"/>
      <c r="O85" s="62"/>
    </row>
    <row r="86" spans="1:15" x14ac:dyDescent="0.25">
      <c r="A86" s="49"/>
      <c r="B86" s="49"/>
      <c r="C86" s="45" t="s">
        <v>70</v>
      </c>
      <c r="D86" s="63">
        <v>0</v>
      </c>
      <c r="E86" s="62"/>
      <c r="F86" s="62"/>
      <c r="G86" s="62"/>
      <c r="H86" s="62"/>
      <c r="I86" s="46"/>
      <c r="J86" s="62"/>
      <c r="K86" s="62"/>
      <c r="L86" s="62"/>
      <c r="M86" s="62"/>
      <c r="N86" s="62"/>
      <c r="O86" s="62"/>
    </row>
    <row r="87" spans="1:15" x14ac:dyDescent="0.25">
      <c r="A87" s="49"/>
      <c r="B87" s="49"/>
      <c r="C87" s="45" t="s">
        <v>71</v>
      </c>
      <c r="D87" s="63">
        <v>0</v>
      </c>
      <c r="E87" s="62"/>
      <c r="F87" s="62"/>
      <c r="G87" s="62"/>
      <c r="H87" s="62"/>
      <c r="I87" s="46"/>
      <c r="J87" s="62"/>
      <c r="K87" s="62"/>
      <c r="L87" s="62"/>
      <c r="M87" s="62"/>
      <c r="N87" s="62"/>
      <c r="O87" s="62"/>
    </row>
    <row r="88" spans="1:15" ht="24" x14ac:dyDescent="0.25">
      <c r="A88" s="49"/>
      <c r="B88" s="49"/>
      <c r="C88" s="50" t="s">
        <v>72</v>
      </c>
      <c r="D88" s="63">
        <v>0</v>
      </c>
      <c r="E88" s="62"/>
      <c r="F88" s="62"/>
      <c r="G88" s="62"/>
      <c r="H88" s="62"/>
      <c r="I88" s="46"/>
      <c r="J88" s="62"/>
      <c r="K88" s="62"/>
      <c r="L88" s="62"/>
      <c r="M88" s="62"/>
      <c r="N88" s="62"/>
      <c r="O88" s="62"/>
    </row>
    <row r="89" spans="1:15" x14ac:dyDescent="0.25">
      <c r="A89" s="51"/>
      <c r="B89" s="51"/>
      <c r="C89" s="59" t="s">
        <v>23</v>
      </c>
      <c r="D89" s="54">
        <f t="shared" ref="D89:G89" si="21">SUM(D83:D88)</f>
        <v>19</v>
      </c>
      <c r="E89" s="53">
        <f t="shared" si="21"/>
        <v>0</v>
      </c>
      <c r="F89" s="53">
        <f t="shared" si="21"/>
        <v>0</v>
      </c>
      <c r="G89" s="53">
        <f t="shared" si="21"/>
        <v>0</v>
      </c>
      <c r="H89" s="53">
        <f t="shared" ref="H89:O89" si="22">SUM(H83:H88)</f>
        <v>0</v>
      </c>
      <c r="I89" s="53">
        <f t="shared" si="22"/>
        <v>0</v>
      </c>
      <c r="J89" s="53">
        <f t="shared" si="22"/>
        <v>0</v>
      </c>
      <c r="K89" s="53">
        <f t="shared" si="22"/>
        <v>0</v>
      </c>
      <c r="L89" s="53">
        <f t="shared" si="22"/>
        <v>0</v>
      </c>
      <c r="M89" s="53">
        <f t="shared" si="22"/>
        <v>0</v>
      </c>
      <c r="N89" s="53">
        <f t="shared" si="22"/>
        <v>0</v>
      </c>
      <c r="O89" s="53">
        <f t="shared" si="22"/>
        <v>0</v>
      </c>
    </row>
    <row r="90" spans="1:15" x14ac:dyDescent="0.25">
      <c r="A90" s="36" t="s">
        <v>0</v>
      </c>
      <c r="B90" s="79" t="s">
        <v>1</v>
      </c>
      <c r="C90" s="79" t="s">
        <v>2</v>
      </c>
      <c r="D90" s="64" t="s">
        <v>73</v>
      </c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6"/>
    </row>
    <row r="91" spans="1:15" ht="35.25" x14ac:dyDescent="0.25">
      <c r="A91" s="40"/>
      <c r="B91" s="80"/>
      <c r="C91" s="80"/>
      <c r="D91" s="43" t="s">
        <v>4</v>
      </c>
      <c r="E91" s="42" t="s">
        <v>5</v>
      </c>
      <c r="F91" s="42" t="s">
        <v>6</v>
      </c>
      <c r="G91" s="41" t="s">
        <v>60</v>
      </c>
      <c r="H91" s="41" t="s">
        <v>61</v>
      </c>
      <c r="I91" s="41" t="s">
        <v>62</v>
      </c>
      <c r="J91" s="41" t="s">
        <v>63</v>
      </c>
      <c r="K91" s="41" t="s">
        <v>64</v>
      </c>
      <c r="L91" s="41" t="s">
        <v>65</v>
      </c>
      <c r="M91" s="41" t="s">
        <v>66</v>
      </c>
      <c r="N91" s="42" t="s">
        <v>67</v>
      </c>
      <c r="O91" s="41" t="s">
        <v>68</v>
      </c>
    </row>
    <row r="92" spans="1:15" x14ac:dyDescent="0.25">
      <c r="A92" s="44">
        <v>13</v>
      </c>
      <c r="B92" s="44" t="s">
        <v>76</v>
      </c>
      <c r="C92" s="45" t="s">
        <v>17</v>
      </c>
      <c r="D92" s="63">
        <v>0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</row>
    <row r="93" spans="1:15" x14ac:dyDescent="0.25">
      <c r="A93" s="49"/>
      <c r="B93" s="49"/>
      <c r="C93" s="45" t="s">
        <v>18</v>
      </c>
      <c r="D93" s="63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</row>
    <row r="94" spans="1:15" x14ac:dyDescent="0.25">
      <c r="A94" s="49"/>
      <c r="B94" s="49"/>
      <c r="C94" s="45" t="s">
        <v>19</v>
      </c>
      <c r="D94" s="63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</row>
    <row r="95" spans="1:15" x14ac:dyDescent="0.25">
      <c r="A95" s="49"/>
      <c r="B95" s="49"/>
      <c r="C95" s="45" t="s">
        <v>70</v>
      </c>
      <c r="D95" s="63">
        <v>0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</row>
    <row r="96" spans="1:15" x14ac:dyDescent="0.25">
      <c r="A96" s="49"/>
      <c r="B96" s="49"/>
      <c r="C96" s="45" t="s">
        <v>71</v>
      </c>
      <c r="D96" s="63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</row>
    <row r="97" spans="1:15" ht="24" x14ac:dyDescent="0.25">
      <c r="A97" s="49"/>
      <c r="B97" s="49"/>
      <c r="C97" s="50" t="s">
        <v>72</v>
      </c>
      <c r="D97" s="63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</row>
    <row r="98" spans="1:15" x14ac:dyDescent="0.25">
      <c r="A98" s="51"/>
      <c r="B98" s="51"/>
      <c r="C98" s="59" t="s">
        <v>23</v>
      </c>
      <c r="D98" s="54">
        <f t="shared" ref="D98:O98" si="23">SUM(D92:D97)</f>
        <v>0</v>
      </c>
      <c r="E98" s="53">
        <f t="shared" si="23"/>
        <v>0</v>
      </c>
      <c r="F98" s="53">
        <f t="shared" si="23"/>
        <v>0</v>
      </c>
      <c r="G98" s="53">
        <f t="shared" si="23"/>
        <v>0</v>
      </c>
      <c r="H98" s="53">
        <f t="shared" si="23"/>
        <v>0</v>
      </c>
      <c r="I98" s="53">
        <f t="shared" si="23"/>
        <v>0</v>
      </c>
      <c r="J98" s="53">
        <f t="shared" si="23"/>
        <v>0</v>
      </c>
      <c r="K98" s="53">
        <f t="shared" si="23"/>
        <v>0</v>
      </c>
      <c r="L98" s="53">
        <f t="shared" si="23"/>
        <v>0</v>
      </c>
      <c r="M98" s="53">
        <f t="shared" si="23"/>
        <v>0</v>
      </c>
      <c r="N98" s="53">
        <f t="shared" si="23"/>
        <v>0</v>
      </c>
      <c r="O98" s="53">
        <f t="shared" si="23"/>
        <v>0</v>
      </c>
    </row>
    <row r="99" spans="1:15" x14ac:dyDescent="0.25">
      <c r="A99" s="44">
        <v>14</v>
      </c>
      <c r="B99" s="44" t="s">
        <v>47</v>
      </c>
      <c r="C99" s="45" t="s">
        <v>17</v>
      </c>
      <c r="D99" s="63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 x14ac:dyDescent="0.25">
      <c r="A100" s="49"/>
      <c r="B100" s="49"/>
      <c r="C100" s="45" t="s">
        <v>18</v>
      </c>
      <c r="D100" s="63">
        <v>0</v>
      </c>
      <c r="E100" s="62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</row>
    <row r="101" spans="1:15" x14ac:dyDescent="0.25">
      <c r="A101" s="49"/>
      <c r="B101" s="49"/>
      <c r="C101" s="45" t="s">
        <v>19</v>
      </c>
      <c r="D101" s="63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</row>
    <row r="102" spans="1:15" x14ac:dyDescent="0.25">
      <c r="A102" s="49"/>
      <c r="B102" s="49"/>
      <c r="C102" s="45" t="s">
        <v>70</v>
      </c>
      <c r="D102" s="63">
        <v>0</v>
      </c>
      <c r="E102" s="62">
        <v>0</v>
      </c>
      <c r="F102" s="62">
        <v>0</v>
      </c>
      <c r="G102" s="62">
        <v>0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</row>
    <row r="103" spans="1:15" x14ac:dyDescent="0.25">
      <c r="A103" s="49"/>
      <c r="B103" s="49"/>
      <c r="C103" s="45" t="s">
        <v>71</v>
      </c>
      <c r="D103" s="63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</row>
    <row r="104" spans="1:15" ht="24" x14ac:dyDescent="0.25">
      <c r="A104" s="49"/>
      <c r="B104" s="49"/>
      <c r="C104" s="50" t="s">
        <v>72</v>
      </c>
      <c r="D104" s="63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</row>
    <row r="105" spans="1:15" x14ac:dyDescent="0.25">
      <c r="A105" s="51"/>
      <c r="B105" s="51"/>
      <c r="C105" s="59" t="s">
        <v>23</v>
      </c>
      <c r="D105" s="54">
        <f t="shared" ref="D105:O105" si="24">SUM(D99:D104)</f>
        <v>0</v>
      </c>
      <c r="E105" s="53">
        <f t="shared" si="24"/>
        <v>0</v>
      </c>
      <c r="F105" s="53">
        <f t="shared" si="24"/>
        <v>0</v>
      </c>
      <c r="G105" s="53">
        <f t="shared" si="24"/>
        <v>0</v>
      </c>
      <c r="H105" s="53">
        <f t="shared" si="24"/>
        <v>0</v>
      </c>
      <c r="I105" s="53">
        <f t="shared" si="24"/>
        <v>0</v>
      </c>
      <c r="J105" s="53">
        <f t="shared" si="24"/>
        <v>0</v>
      </c>
      <c r="K105" s="53">
        <f t="shared" si="24"/>
        <v>0</v>
      </c>
      <c r="L105" s="53">
        <f t="shared" si="24"/>
        <v>0</v>
      </c>
      <c r="M105" s="53">
        <f t="shared" si="24"/>
        <v>0</v>
      </c>
      <c r="N105" s="53">
        <f t="shared" si="24"/>
        <v>0</v>
      </c>
      <c r="O105" s="53">
        <f t="shared" si="24"/>
        <v>0</v>
      </c>
    </row>
    <row r="106" spans="1:15" x14ac:dyDescent="0.25">
      <c r="A106" s="44">
        <v>15</v>
      </c>
      <c r="B106" s="44" t="s">
        <v>48</v>
      </c>
      <c r="C106" s="45" t="s">
        <v>17</v>
      </c>
      <c r="D106" s="63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</row>
    <row r="107" spans="1:15" x14ac:dyDescent="0.25">
      <c r="A107" s="49"/>
      <c r="B107" s="49"/>
      <c r="C107" s="45" t="s">
        <v>18</v>
      </c>
      <c r="D107" s="63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</row>
    <row r="108" spans="1:15" x14ac:dyDescent="0.25">
      <c r="A108" s="49"/>
      <c r="B108" s="49"/>
      <c r="C108" s="45" t="s">
        <v>19</v>
      </c>
      <c r="D108" s="63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</row>
    <row r="109" spans="1:15" x14ac:dyDescent="0.25">
      <c r="A109" s="49"/>
      <c r="B109" s="49"/>
      <c r="C109" s="45" t="s">
        <v>70</v>
      </c>
      <c r="D109" s="63">
        <v>0</v>
      </c>
      <c r="E109" s="62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</row>
    <row r="110" spans="1:15" x14ac:dyDescent="0.25">
      <c r="A110" s="49"/>
      <c r="B110" s="49"/>
      <c r="C110" s="45" t="s">
        <v>71</v>
      </c>
      <c r="D110" s="63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</row>
    <row r="111" spans="1:15" ht="24" x14ac:dyDescent="0.25">
      <c r="A111" s="49"/>
      <c r="B111" s="49"/>
      <c r="C111" s="50" t="s">
        <v>72</v>
      </c>
      <c r="D111" s="63">
        <v>0</v>
      </c>
      <c r="E111" s="62">
        <v>0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</row>
    <row r="112" spans="1:15" x14ac:dyDescent="0.25">
      <c r="A112" s="51"/>
      <c r="B112" s="51"/>
      <c r="C112" s="59" t="s">
        <v>23</v>
      </c>
      <c r="D112" s="54">
        <f t="shared" ref="D112:O112" si="25">SUM(D106:D111)</f>
        <v>0</v>
      </c>
      <c r="E112" s="53">
        <f t="shared" si="25"/>
        <v>0</v>
      </c>
      <c r="F112" s="53">
        <f t="shared" si="25"/>
        <v>0</v>
      </c>
      <c r="G112" s="53">
        <f t="shared" si="25"/>
        <v>0</v>
      </c>
      <c r="H112" s="53">
        <f t="shared" si="25"/>
        <v>0</v>
      </c>
      <c r="I112" s="53">
        <f t="shared" si="25"/>
        <v>0</v>
      </c>
      <c r="J112" s="53">
        <f t="shared" si="25"/>
        <v>0</v>
      </c>
      <c r="K112" s="53">
        <f t="shared" si="25"/>
        <v>0</v>
      </c>
      <c r="L112" s="53">
        <f t="shared" si="25"/>
        <v>0</v>
      </c>
      <c r="M112" s="53">
        <f t="shared" si="25"/>
        <v>0</v>
      </c>
      <c r="N112" s="53">
        <f t="shared" si="25"/>
        <v>0</v>
      </c>
      <c r="O112" s="53">
        <f t="shared" si="25"/>
        <v>0</v>
      </c>
    </row>
    <row r="113" spans="1:15" x14ac:dyDescent="0.25">
      <c r="A113" s="44">
        <v>16</v>
      </c>
      <c r="B113" s="44" t="s">
        <v>49</v>
      </c>
      <c r="C113" s="45" t="s">
        <v>17</v>
      </c>
      <c r="D113" s="63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</row>
    <row r="114" spans="1:15" x14ac:dyDescent="0.25">
      <c r="A114" s="49"/>
      <c r="B114" s="49"/>
      <c r="C114" s="45" t="s">
        <v>18</v>
      </c>
      <c r="D114" s="63">
        <v>0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</row>
    <row r="115" spans="1:15" x14ac:dyDescent="0.25">
      <c r="A115" s="49"/>
      <c r="B115" s="49"/>
      <c r="C115" s="45" t="s">
        <v>19</v>
      </c>
      <c r="D115" s="63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</row>
    <row r="116" spans="1:15" x14ac:dyDescent="0.25">
      <c r="A116" s="49"/>
      <c r="B116" s="49"/>
      <c r="C116" s="45" t="s">
        <v>70</v>
      </c>
      <c r="D116" s="63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</row>
    <row r="117" spans="1:15" x14ac:dyDescent="0.25">
      <c r="A117" s="49"/>
      <c r="B117" s="49"/>
      <c r="C117" s="45" t="s">
        <v>71</v>
      </c>
      <c r="D117" s="63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</row>
    <row r="118" spans="1:15" ht="24" x14ac:dyDescent="0.25">
      <c r="A118" s="49"/>
      <c r="B118" s="49"/>
      <c r="C118" s="50" t="s">
        <v>72</v>
      </c>
      <c r="D118" s="63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</row>
    <row r="119" spans="1:15" x14ac:dyDescent="0.25">
      <c r="A119" s="51"/>
      <c r="B119" s="51"/>
      <c r="C119" s="59" t="s">
        <v>23</v>
      </c>
      <c r="D119" s="54">
        <f t="shared" ref="D119:O119" si="26">SUM(D113:D118)</f>
        <v>0</v>
      </c>
      <c r="E119" s="53">
        <f t="shared" si="26"/>
        <v>0</v>
      </c>
      <c r="F119" s="53">
        <f t="shared" si="26"/>
        <v>0</v>
      </c>
      <c r="G119" s="53">
        <f t="shared" si="26"/>
        <v>0</v>
      </c>
      <c r="H119" s="53">
        <f t="shared" si="26"/>
        <v>0</v>
      </c>
      <c r="I119" s="53">
        <f t="shared" si="26"/>
        <v>0</v>
      </c>
      <c r="J119" s="53">
        <f t="shared" si="26"/>
        <v>0</v>
      </c>
      <c r="K119" s="53">
        <f t="shared" si="26"/>
        <v>0</v>
      </c>
      <c r="L119" s="53">
        <f t="shared" si="26"/>
        <v>0</v>
      </c>
      <c r="M119" s="53">
        <f t="shared" si="26"/>
        <v>0</v>
      </c>
      <c r="N119" s="53">
        <f t="shared" si="26"/>
        <v>0</v>
      </c>
      <c r="O119" s="53">
        <f t="shared" si="26"/>
        <v>0</v>
      </c>
    </row>
    <row r="120" spans="1:15" x14ac:dyDescent="0.25">
      <c r="A120" s="44">
        <v>17</v>
      </c>
      <c r="B120" s="44" t="s">
        <v>50</v>
      </c>
      <c r="C120" s="45" t="s">
        <v>17</v>
      </c>
      <c r="D120" s="63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</row>
    <row r="121" spans="1:15" x14ac:dyDescent="0.25">
      <c r="A121" s="49"/>
      <c r="B121" s="49"/>
      <c r="C121" s="45" t="s">
        <v>18</v>
      </c>
      <c r="D121" s="63">
        <v>0</v>
      </c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</row>
    <row r="122" spans="1:15" x14ac:dyDescent="0.25">
      <c r="A122" s="49"/>
      <c r="B122" s="49"/>
      <c r="C122" s="45" t="s">
        <v>19</v>
      </c>
      <c r="D122" s="63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</row>
    <row r="123" spans="1:15" x14ac:dyDescent="0.25">
      <c r="A123" s="49"/>
      <c r="B123" s="49"/>
      <c r="C123" s="45" t="s">
        <v>70</v>
      </c>
      <c r="D123" s="63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</row>
    <row r="124" spans="1:15" x14ac:dyDescent="0.25">
      <c r="A124" s="49"/>
      <c r="B124" s="49"/>
      <c r="C124" s="45" t="s">
        <v>71</v>
      </c>
      <c r="D124" s="63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</row>
    <row r="125" spans="1:15" ht="24" x14ac:dyDescent="0.25">
      <c r="A125" s="49"/>
      <c r="B125" s="49"/>
      <c r="C125" s="50" t="s">
        <v>72</v>
      </c>
      <c r="D125" s="63">
        <v>0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</row>
    <row r="126" spans="1:15" x14ac:dyDescent="0.25">
      <c r="A126" s="51"/>
      <c r="B126" s="51"/>
      <c r="C126" s="59" t="s">
        <v>23</v>
      </c>
      <c r="D126" s="54">
        <f t="shared" ref="D126:O126" si="27">SUM(D120:D125)</f>
        <v>0</v>
      </c>
      <c r="E126" s="53">
        <f t="shared" si="27"/>
        <v>0</v>
      </c>
      <c r="F126" s="53">
        <f t="shared" si="27"/>
        <v>0</v>
      </c>
      <c r="G126" s="53">
        <f t="shared" si="27"/>
        <v>0</v>
      </c>
      <c r="H126" s="53">
        <f t="shared" si="27"/>
        <v>0</v>
      </c>
      <c r="I126" s="53">
        <f t="shared" si="27"/>
        <v>0</v>
      </c>
      <c r="J126" s="53">
        <f t="shared" si="27"/>
        <v>0</v>
      </c>
      <c r="K126" s="53">
        <f t="shared" si="27"/>
        <v>0</v>
      </c>
      <c r="L126" s="53">
        <f t="shared" si="27"/>
        <v>0</v>
      </c>
      <c r="M126" s="53">
        <f t="shared" si="27"/>
        <v>0</v>
      </c>
      <c r="N126" s="53">
        <f t="shared" si="27"/>
        <v>0</v>
      </c>
      <c r="O126" s="53">
        <f t="shared" si="27"/>
        <v>0</v>
      </c>
    </row>
    <row r="127" spans="1:15" x14ac:dyDescent="0.25">
      <c r="A127" s="44">
        <v>18</v>
      </c>
      <c r="B127" s="44" t="s">
        <v>52</v>
      </c>
      <c r="C127" s="45" t="s">
        <v>17</v>
      </c>
      <c r="D127" s="63">
        <v>0</v>
      </c>
      <c r="E127" s="62">
        <v>0</v>
      </c>
      <c r="F127" s="62">
        <v>0</v>
      </c>
      <c r="G127" s="62">
        <v>0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0</v>
      </c>
    </row>
    <row r="128" spans="1:15" x14ac:dyDescent="0.25">
      <c r="A128" s="49"/>
      <c r="B128" s="49"/>
      <c r="C128" s="45" t="s">
        <v>18</v>
      </c>
      <c r="D128" s="63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</row>
    <row r="129" spans="1:15" x14ac:dyDescent="0.25">
      <c r="A129" s="49"/>
      <c r="B129" s="49"/>
      <c r="C129" s="45" t="s">
        <v>19</v>
      </c>
      <c r="D129" s="63">
        <v>0</v>
      </c>
      <c r="E129" s="62">
        <v>0</v>
      </c>
      <c r="F129" s="62">
        <v>0</v>
      </c>
      <c r="G129" s="62">
        <v>0</v>
      </c>
      <c r="H129" s="62">
        <v>0</v>
      </c>
      <c r="I129" s="62">
        <v>0</v>
      </c>
      <c r="J129" s="62">
        <v>0</v>
      </c>
      <c r="K129" s="62">
        <v>0</v>
      </c>
      <c r="L129" s="62">
        <v>0</v>
      </c>
      <c r="M129" s="62">
        <v>0</v>
      </c>
      <c r="N129" s="62">
        <v>0</v>
      </c>
      <c r="O129" s="62">
        <v>0</v>
      </c>
    </row>
    <row r="130" spans="1:15" x14ac:dyDescent="0.25">
      <c r="A130" s="49"/>
      <c r="B130" s="49"/>
      <c r="C130" s="45" t="s">
        <v>70</v>
      </c>
      <c r="D130" s="63">
        <v>0</v>
      </c>
      <c r="E130" s="62">
        <v>0</v>
      </c>
      <c r="F130" s="62">
        <v>0</v>
      </c>
      <c r="G130" s="62">
        <v>0</v>
      </c>
      <c r="H130" s="62">
        <v>0</v>
      </c>
      <c r="I130" s="62">
        <v>0</v>
      </c>
      <c r="J130" s="62">
        <v>0</v>
      </c>
      <c r="K130" s="62">
        <v>0</v>
      </c>
      <c r="L130" s="62">
        <v>0</v>
      </c>
      <c r="M130" s="62">
        <v>0</v>
      </c>
      <c r="N130" s="62">
        <v>0</v>
      </c>
      <c r="O130" s="62">
        <v>0</v>
      </c>
    </row>
    <row r="131" spans="1:15" x14ac:dyDescent="0.25">
      <c r="A131" s="49"/>
      <c r="B131" s="49"/>
      <c r="C131" s="45" t="s">
        <v>71</v>
      </c>
      <c r="D131" s="63">
        <v>0</v>
      </c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2">
        <v>0</v>
      </c>
      <c r="K131" s="62">
        <v>0</v>
      </c>
      <c r="L131" s="62">
        <v>0</v>
      </c>
      <c r="M131" s="62">
        <v>0</v>
      </c>
      <c r="N131" s="62">
        <v>0</v>
      </c>
      <c r="O131" s="62">
        <v>0</v>
      </c>
    </row>
    <row r="132" spans="1:15" ht="24" x14ac:dyDescent="0.25">
      <c r="A132" s="49"/>
      <c r="B132" s="49"/>
      <c r="C132" s="50" t="s">
        <v>72</v>
      </c>
      <c r="D132" s="63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</row>
    <row r="133" spans="1:15" x14ac:dyDescent="0.25">
      <c r="A133" s="51"/>
      <c r="B133" s="51"/>
      <c r="C133" s="59" t="s">
        <v>23</v>
      </c>
      <c r="D133" s="54">
        <f t="shared" ref="D133:G133" si="28">SUM(D127:D132)</f>
        <v>0</v>
      </c>
      <c r="E133" s="53">
        <f t="shared" si="28"/>
        <v>0</v>
      </c>
      <c r="F133" s="53">
        <f t="shared" si="28"/>
        <v>0</v>
      </c>
      <c r="G133" s="53">
        <f t="shared" si="28"/>
        <v>0</v>
      </c>
      <c r="H133" s="53">
        <f t="shared" ref="H133:O133" si="29">SUM(H127:H132)</f>
        <v>0</v>
      </c>
      <c r="I133" s="53">
        <f t="shared" si="29"/>
        <v>0</v>
      </c>
      <c r="J133" s="53">
        <f t="shared" si="29"/>
        <v>0</v>
      </c>
      <c r="K133" s="53">
        <f t="shared" si="29"/>
        <v>0</v>
      </c>
      <c r="L133" s="53">
        <f t="shared" si="29"/>
        <v>0</v>
      </c>
      <c r="M133" s="53">
        <f t="shared" si="29"/>
        <v>0</v>
      </c>
      <c r="N133" s="53">
        <f t="shared" si="29"/>
        <v>0</v>
      </c>
      <c r="O133" s="53">
        <f t="shared" si="29"/>
        <v>0</v>
      </c>
    </row>
    <row r="134" spans="1:15" x14ac:dyDescent="0.25">
      <c r="A134" s="69"/>
      <c r="B134" s="69" t="s">
        <v>77</v>
      </c>
      <c r="C134" s="45" t="s">
        <v>17</v>
      </c>
      <c r="D134" s="71">
        <f t="shared" ref="D134:H137" si="30">AVERAGE(D4,D11,D18,D25,D32,D39,D55,D62,D69,D76,D83,D92,D99,D106,D113,D120,D127)</f>
        <v>9.882352941176471</v>
      </c>
      <c r="E134" s="70">
        <f t="shared" si="30"/>
        <v>0</v>
      </c>
      <c r="F134" s="70">
        <f t="shared" si="30"/>
        <v>0</v>
      </c>
      <c r="G134" s="70">
        <f t="shared" si="30"/>
        <v>0</v>
      </c>
      <c r="H134" s="70">
        <f t="shared" si="30"/>
        <v>0</v>
      </c>
      <c r="I134" s="70">
        <f t="shared" ref="I134:O137" si="31">AVERAGE(I4,I11,I18,I25,I32,I39,I55,I62,I69,I76,I83,I92,I99,I106,I113,I120,I127)</f>
        <v>0</v>
      </c>
      <c r="J134" s="70">
        <f t="shared" si="31"/>
        <v>0</v>
      </c>
      <c r="K134" s="70">
        <f t="shared" si="31"/>
        <v>0</v>
      </c>
      <c r="L134" s="70">
        <f t="shared" si="31"/>
        <v>0</v>
      </c>
      <c r="M134" s="70">
        <f t="shared" si="31"/>
        <v>0</v>
      </c>
      <c r="N134" s="70">
        <f t="shared" si="31"/>
        <v>0</v>
      </c>
      <c r="O134" s="70">
        <f t="shared" si="31"/>
        <v>0</v>
      </c>
    </row>
    <row r="135" spans="1:15" x14ac:dyDescent="0.25">
      <c r="A135" s="72"/>
      <c r="B135" s="72"/>
      <c r="C135" s="45" t="s">
        <v>18</v>
      </c>
      <c r="D135" s="71">
        <f t="shared" si="30"/>
        <v>1.2352941176470589</v>
      </c>
      <c r="E135" s="70">
        <f t="shared" si="30"/>
        <v>0</v>
      </c>
      <c r="F135" s="70">
        <f t="shared" si="30"/>
        <v>0</v>
      </c>
      <c r="G135" s="70">
        <f t="shared" si="30"/>
        <v>0</v>
      </c>
      <c r="H135" s="70">
        <f t="shared" si="30"/>
        <v>0</v>
      </c>
      <c r="I135" s="70">
        <f t="shared" si="31"/>
        <v>0</v>
      </c>
      <c r="J135" s="70">
        <f t="shared" si="31"/>
        <v>0</v>
      </c>
      <c r="K135" s="70">
        <f t="shared" si="31"/>
        <v>0</v>
      </c>
      <c r="L135" s="70">
        <f t="shared" si="31"/>
        <v>0</v>
      </c>
      <c r="M135" s="70">
        <f t="shared" si="31"/>
        <v>0</v>
      </c>
      <c r="N135" s="70">
        <f t="shared" si="31"/>
        <v>0</v>
      </c>
      <c r="O135" s="70">
        <f t="shared" si="31"/>
        <v>0</v>
      </c>
    </row>
    <row r="136" spans="1:15" x14ac:dyDescent="0.25">
      <c r="A136" s="72"/>
      <c r="B136" s="72"/>
      <c r="C136" s="45" t="s">
        <v>19</v>
      </c>
      <c r="D136" s="71">
        <f t="shared" si="30"/>
        <v>0.17647058823529413</v>
      </c>
      <c r="E136" s="70">
        <f t="shared" si="30"/>
        <v>0</v>
      </c>
      <c r="F136" s="70">
        <f t="shared" si="30"/>
        <v>0</v>
      </c>
      <c r="G136" s="70">
        <f t="shared" si="30"/>
        <v>0</v>
      </c>
      <c r="H136" s="70">
        <f t="shared" si="30"/>
        <v>0</v>
      </c>
      <c r="I136" s="70">
        <f t="shared" si="31"/>
        <v>0</v>
      </c>
      <c r="J136" s="70">
        <f t="shared" si="31"/>
        <v>0</v>
      </c>
      <c r="K136" s="70">
        <f t="shared" si="31"/>
        <v>0</v>
      </c>
      <c r="L136" s="70">
        <f t="shared" si="31"/>
        <v>0</v>
      </c>
      <c r="M136" s="70">
        <f t="shared" si="31"/>
        <v>0</v>
      </c>
      <c r="N136" s="70">
        <f t="shared" si="31"/>
        <v>0</v>
      </c>
      <c r="O136" s="70">
        <f t="shared" si="31"/>
        <v>0</v>
      </c>
    </row>
    <row r="137" spans="1:15" x14ac:dyDescent="0.25">
      <c r="A137" s="72"/>
      <c r="B137" s="72"/>
      <c r="C137" s="45" t="s">
        <v>70</v>
      </c>
      <c r="D137" s="71">
        <f t="shared" si="30"/>
        <v>5.8823529411764705E-2</v>
      </c>
      <c r="E137" s="70">
        <f t="shared" si="30"/>
        <v>0</v>
      </c>
      <c r="F137" s="70">
        <f t="shared" si="30"/>
        <v>0</v>
      </c>
      <c r="G137" s="70">
        <f t="shared" si="30"/>
        <v>0</v>
      </c>
      <c r="H137" s="70">
        <f t="shared" si="30"/>
        <v>0</v>
      </c>
      <c r="I137" s="70">
        <f t="shared" si="31"/>
        <v>0</v>
      </c>
      <c r="J137" s="70">
        <f t="shared" si="31"/>
        <v>0</v>
      </c>
      <c r="K137" s="70">
        <f t="shared" si="31"/>
        <v>0</v>
      </c>
      <c r="L137" s="70">
        <f t="shared" si="31"/>
        <v>0</v>
      </c>
      <c r="M137" s="70">
        <f t="shared" si="31"/>
        <v>0</v>
      </c>
      <c r="N137" s="70">
        <f t="shared" si="31"/>
        <v>0</v>
      </c>
      <c r="O137" s="70">
        <f t="shared" si="31"/>
        <v>0</v>
      </c>
    </row>
    <row r="138" spans="1:15" x14ac:dyDescent="0.25">
      <c r="A138" s="72"/>
      <c r="B138" s="72"/>
      <c r="C138" s="45" t="s">
        <v>71</v>
      </c>
      <c r="D138" s="71">
        <f t="shared" ref="D138:O139" si="32">AVERAGE(D8,D15,D22,D29,D36,D43,D59,D66,D73,D80,D87,D96,D103,D110,D117,D124,D131)</f>
        <v>0</v>
      </c>
      <c r="E138" s="70">
        <f t="shared" si="32"/>
        <v>0</v>
      </c>
      <c r="F138" s="70">
        <f t="shared" si="32"/>
        <v>0</v>
      </c>
      <c r="G138" s="70">
        <f t="shared" si="32"/>
        <v>0</v>
      </c>
      <c r="H138" s="70">
        <f t="shared" si="32"/>
        <v>0</v>
      </c>
      <c r="I138" s="70">
        <f t="shared" si="32"/>
        <v>0</v>
      </c>
      <c r="J138" s="70">
        <f t="shared" si="32"/>
        <v>0</v>
      </c>
      <c r="K138" s="70">
        <f t="shared" si="32"/>
        <v>0</v>
      </c>
      <c r="L138" s="70">
        <f t="shared" si="32"/>
        <v>0</v>
      </c>
      <c r="M138" s="70">
        <f t="shared" si="32"/>
        <v>0</v>
      </c>
      <c r="N138" s="70">
        <f t="shared" si="32"/>
        <v>0</v>
      </c>
      <c r="O138" s="70">
        <f t="shared" si="32"/>
        <v>0</v>
      </c>
    </row>
    <row r="139" spans="1:15" ht="24" x14ac:dyDescent="0.25">
      <c r="A139" s="72"/>
      <c r="B139" s="72"/>
      <c r="C139" s="50" t="s">
        <v>72</v>
      </c>
      <c r="D139" s="71">
        <f t="shared" si="32"/>
        <v>0</v>
      </c>
      <c r="E139" s="70">
        <f t="shared" si="32"/>
        <v>0</v>
      </c>
      <c r="F139" s="70">
        <f t="shared" si="32"/>
        <v>0</v>
      </c>
      <c r="G139" s="70">
        <f t="shared" si="32"/>
        <v>0</v>
      </c>
      <c r="H139" s="70">
        <f t="shared" si="32"/>
        <v>0</v>
      </c>
      <c r="I139" s="70">
        <f t="shared" si="32"/>
        <v>0</v>
      </c>
      <c r="J139" s="70">
        <f t="shared" si="32"/>
        <v>0</v>
      </c>
      <c r="K139" s="70">
        <f t="shared" si="32"/>
        <v>0</v>
      </c>
      <c r="L139" s="70">
        <f t="shared" si="32"/>
        <v>0</v>
      </c>
      <c r="M139" s="70">
        <f t="shared" si="32"/>
        <v>0</v>
      </c>
      <c r="N139" s="70">
        <f t="shared" si="32"/>
        <v>0</v>
      </c>
      <c r="O139" s="70">
        <f t="shared" si="32"/>
        <v>0</v>
      </c>
    </row>
    <row r="140" spans="1:15" x14ac:dyDescent="0.25">
      <c r="A140" s="73"/>
      <c r="B140" s="73"/>
      <c r="C140" s="59" t="s">
        <v>23</v>
      </c>
      <c r="D140" s="75">
        <f t="shared" ref="D140:H140" si="33">SUM(D134:D139)</f>
        <v>11.352941176470587</v>
      </c>
      <c r="E140" s="74">
        <f t="shared" si="33"/>
        <v>0</v>
      </c>
      <c r="F140" s="74">
        <f t="shared" si="33"/>
        <v>0</v>
      </c>
      <c r="G140" s="74">
        <f t="shared" si="33"/>
        <v>0</v>
      </c>
      <c r="H140" s="74">
        <f t="shared" si="33"/>
        <v>0</v>
      </c>
      <c r="I140" s="74">
        <f t="shared" ref="I140:O140" si="34">SUM(I134:I139)</f>
        <v>0</v>
      </c>
      <c r="J140" s="74">
        <f t="shared" si="34"/>
        <v>0</v>
      </c>
      <c r="K140" s="74">
        <f t="shared" si="34"/>
        <v>0</v>
      </c>
      <c r="L140" s="74">
        <f t="shared" si="34"/>
        <v>0</v>
      </c>
      <c r="M140" s="74">
        <f t="shared" si="34"/>
        <v>0</v>
      </c>
      <c r="N140" s="74">
        <f t="shared" si="34"/>
        <v>0</v>
      </c>
      <c r="O140" s="74">
        <f t="shared" si="34"/>
        <v>0</v>
      </c>
    </row>
    <row r="141" spans="1:15" x14ac:dyDescent="0.25">
      <c r="A141" s="81" t="s">
        <v>78</v>
      </c>
      <c r="B141" s="82"/>
      <c r="C141" s="83"/>
      <c r="D141" s="71">
        <f t="shared" ref="D141:F141" si="35">(D135+D136+D137+D138+D139)/D140*100</f>
        <v>12.95336787564767</v>
      </c>
      <c r="E141" s="70" t="e">
        <f t="shared" si="35"/>
        <v>#DIV/0!</v>
      </c>
      <c r="F141" s="70" t="e">
        <f t="shared" si="35"/>
        <v>#DIV/0!</v>
      </c>
      <c r="G141" s="70" t="e">
        <f>(G135+G136+G137+G138+G139)/G140*100</f>
        <v>#DIV/0!</v>
      </c>
      <c r="H141" s="70" t="e">
        <f t="shared" ref="H141:N141" si="36">(H135+H136+H137+H138+H139)/H140*100</f>
        <v>#DIV/0!</v>
      </c>
      <c r="I141" s="70" t="e">
        <f t="shared" si="36"/>
        <v>#DIV/0!</v>
      </c>
      <c r="J141" s="70" t="e">
        <f t="shared" si="36"/>
        <v>#DIV/0!</v>
      </c>
      <c r="K141" s="70" t="e">
        <f t="shared" si="36"/>
        <v>#DIV/0!</v>
      </c>
      <c r="L141" s="70" t="e">
        <f t="shared" si="36"/>
        <v>#DIV/0!</v>
      </c>
      <c r="M141" s="70" t="e">
        <f t="shared" si="36"/>
        <v>#DIV/0!</v>
      </c>
      <c r="N141" s="70" t="e">
        <f t="shared" si="36"/>
        <v>#DIV/0!</v>
      </c>
      <c r="O141" s="70" t="e">
        <f>(O135+O136+O137+O138+O139)/O140*100</f>
        <v>#DIV/0!</v>
      </c>
    </row>
    <row r="142" spans="1:15" x14ac:dyDescent="0.25">
      <c r="O142" s="77">
        <f>AVERAGE(D141)</f>
        <v>12.95336787564767</v>
      </c>
    </row>
  </sheetData>
  <mergeCells count="52">
    <mergeCell ref="A141:C141"/>
    <mergeCell ref="A120:A126"/>
    <mergeCell ref="B120:B126"/>
    <mergeCell ref="A127:A133"/>
    <mergeCell ref="B127:B133"/>
    <mergeCell ref="A134:A140"/>
    <mergeCell ref="B134:B140"/>
    <mergeCell ref="A99:A105"/>
    <mergeCell ref="B99:B105"/>
    <mergeCell ref="A106:A112"/>
    <mergeCell ref="B106:B112"/>
    <mergeCell ref="A113:A119"/>
    <mergeCell ref="B113:B119"/>
    <mergeCell ref="D90:O90"/>
    <mergeCell ref="A92:A98"/>
    <mergeCell ref="B92:B98"/>
    <mergeCell ref="A83:A89"/>
    <mergeCell ref="B83:B89"/>
    <mergeCell ref="A90:A91"/>
    <mergeCell ref="B90:B91"/>
    <mergeCell ref="C90:C91"/>
    <mergeCell ref="A62:A68"/>
    <mergeCell ref="B62:B68"/>
    <mergeCell ref="A69:A75"/>
    <mergeCell ref="B69:B75"/>
    <mergeCell ref="A76:A82"/>
    <mergeCell ref="B76:B82"/>
    <mergeCell ref="D46:O46"/>
    <mergeCell ref="A48:A54"/>
    <mergeCell ref="B48:B54"/>
    <mergeCell ref="A55:A61"/>
    <mergeCell ref="B55:B61"/>
    <mergeCell ref="A46:A47"/>
    <mergeCell ref="B46:B47"/>
    <mergeCell ref="C46:C47"/>
    <mergeCell ref="A25:A31"/>
    <mergeCell ref="B25:B31"/>
    <mergeCell ref="A32:A38"/>
    <mergeCell ref="B32:B38"/>
    <mergeCell ref="A39:A45"/>
    <mergeCell ref="B39:B45"/>
    <mergeCell ref="A4:A10"/>
    <mergeCell ref="B4:B10"/>
    <mergeCell ref="A11:A17"/>
    <mergeCell ref="B11:B17"/>
    <mergeCell ref="A18:A24"/>
    <mergeCell ref="B18:B24"/>
    <mergeCell ref="A1:O1"/>
    <mergeCell ref="A2:A3"/>
    <mergeCell ref="B2:B3"/>
    <mergeCell ref="C2:C3"/>
    <mergeCell ref="D2:O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81BB-DF40-424F-BDF4-CDA10DD029D5}">
  <dimension ref="A1:O105"/>
  <sheetViews>
    <sheetView topLeftCell="A4" workbookViewId="0">
      <selection activeCell="R19" sqref="R19"/>
    </sheetView>
  </sheetViews>
  <sheetFormatPr defaultRowHeight="12.75" x14ac:dyDescent="0.25"/>
  <cols>
    <col min="1" max="1" width="4.5703125" style="11" customWidth="1"/>
    <col min="2" max="2" width="13.7109375" style="11" customWidth="1"/>
    <col min="3" max="3" width="12.42578125" style="11" customWidth="1"/>
    <col min="4" max="4" width="4.5703125" style="78" customWidth="1"/>
    <col min="5" max="15" width="4.5703125" style="11" customWidth="1"/>
    <col min="16" max="16384" width="9.140625" style="11"/>
  </cols>
  <sheetData>
    <row r="1" spans="1:15" ht="26.25" customHeight="1" x14ac:dyDescent="0.25">
      <c r="A1" s="84" t="str">
        <f>[1]амбулатори!A1</f>
        <v>Төв эмнэлэг, тусгай мэргэжлийн төвүүдийн 2017 оны 1 сарын 26 - 2022 оны 01 сарын 31  хүлээгдлийн мэдээ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21.75" customHeight="1" x14ac:dyDescent="0.25">
      <c r="A2" s="1" t="s">
        <v>0</v>
      </c>
      <c r="B2" s="2" t="s">
        <v>1</v>
      </c>
      <c r="C2" s="2" t="s">
        <v>2</v>
      </c>
      <c r="D2" s="3">
        <v>2022</v>
      </c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ht="36" customHeight="1" x14ac:dyDescent="0.25">
      <c r="A3" s="6"/>
      <c r="B3" s="2"/>
      <c r="C3" s="2"/>
      <c r="D3" s="86" t="s">
        <v>4</v>
      </c>
      <c r="E3" s="7" t="s">
        <v>5</v>
      </c>
      <c r="F3" s="85" t="s">
        <v>79</v>
      </c>
      <c r="G3" s="7" t="s">
        <v>60</v>
      </c>
      <c r="H3" s="85" t="s">
        <v>61</v>
      </c>
      <c r="I3" s="7" t="s">
        <v>62</v>
      </c>
      <c r="J3" s="85" t="s">
        <v>63</v>
      </c>
      <c r="K3" s="7" t="s">
        <v>64</v>
      </c>
      <c r="L3" s="85" t="s">
        <v>65</v>
      </c>
      <c r="M3" s="85" t="s">
        <v>66</v>
      </c>
      <c r="N3" s="7" t="s">
        <v>67</v>
      </c>
      <c r="O3" s="85" t="s">
        <v>68</v>
      </c>
    </row>
    <row r="4" spans="1:15" ht="14.25" customHeight="1" x14ac:dyDescent="0.25">
      <c r="A4" s="8">
        <v>1</v>
      </c>
      <c r="B4" s="8" t="s">
        <v>16</v>
      </c>
      <c r="C4" s="9" t="s">
        <v>17</v>
      </c>
      <c r="D4" s="88">
        <v>52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12.75" customHeight="1" x14ac:dyDescent="0.25">
      <c r="A5" s="12"/>
      <c r="B5" s="12"/>
      <c r="C5" s="9" t="s">
        <v>18</v>
      </c>
      <c r="D5" s="88">
        <v>6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14.25" customHeight="1" x14ac:dyDescent="0.25">
      <c r="A6" s="12"/>
      <c r="B6" s="12"/>
      <c r="C6" s="9" t="s">
        <v>19</v>
      </c>
      <c r="D6" s="88">
        <v>0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ht="14.25" customHeight="1" x14ac:dyDescent="0.25">
      <c r="A7" s="12"/>
      <c r="B7" s="12"/>
      <c r="C7" s="9" t="s">
        <v>20</v>
      </c>
      <c r="D7" s="88">
        <v>0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5" ht="14.25" customHeight="1" x14ac:dyDescent="0.25">
      <c r="A8" s="12"/>
      <c r="B8" s="12"/>
      <c r="C8" s="9" t="s">
        <v>21</v>
      </c>
      <c r="D8" s="88">
        <v>0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27" customHeight="1" x14ac:dyDescent="0.25">
      <c r="A9" s="12"/>
      <c r="B9" s="12"/>
      <c r="C9" s="13" t="s">
        <v>22</v>
      </c>
      <c r="D9" s="88">
        <v>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</row>
    <row r="10" spans="1:15" ht="14.25" customHeight="1" x14ac:dyDescent="0.25">
      <c r="A10" s="14"/>
      <c r="B10" s="14"/>
      <c r="C10" s="15" t="s">
        <v>23</v>
      </c>
      <c r="D10" s="88">
        <f t="shared" ref="D10:G10" si="0">SUM(D4:D9)</f>
        <v>58</v>
      </c>
      <c r="E10" s="89">
        <f t="shared" si="0"/>
        <v>0</v>
      </c>
      <c r="F10" s="89">
        <f t="shared" si="0"/>
        <v>0</v>
      </c>
      <c r="G10" s="89">
        <f t="shared" si="0"/>
        <v>0</v>
      </c>
      <c r="H10" s="89">
        <f t="shared" ref="H10:R10" si="1">SUM(H4:H9)</f>
        <v>0</v>
      </c>
      <c r="I10" s="89">
        <f t="shared" si="1"/>
        <v>0</v>
      </c>
      <c r="J10" s="89">
        <f t="shared" si="1"/>
        <v>0</v>
      </c>
      <c r="K10" s="89">
        <f t="shared" si="1"/>
        <v>0</v>
      </c>
      <c r="L10" s="89">
        <f t="shared" si="1"/>
        <v>0</v>
      </c>
      <c r="M10" s="89">
        <f t="shared" si="1"/>
        <v>0</v>
      </c>
      <c r="N10" s="89">
        <f t="shared" si="1"/>
        <v>0</v>
      </c>
      <c r="O10" s="89">
        <f t="shared" si="1"/>
        <v>0</v>
      </c>
    </row>
    <row r="11" spans="1:15" ht="15.75" customHeight="1" x14ac:dyDescent="0.25">
      <c r="A11" s="8">
        <v>2</v>
      </c>
      <c r="B11" s="8" t="s">
        <v>24</v>
      </c>
      <c r="C11" s="9" t="s">
        <v>17</v>
      </c>
      <c r="D11" s="91">
        <v>7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1:15" ht="14.25" customHeight="1" x14ac:dyDescent="0.25">
      <c r="A12" s="12"/>
      <c r="B12" s="12"/>
      <c r="C12" s="9" t="s">
        <v>18</v>
      </c>
      <c r="D12" s="88">
        <v>3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5" ht="15.75" customHeight="1" x14ac:dyDescent="0.25">
      <c r="A13" s="12"/>
      <c r="B13" s="12"/>
      <c r="C13" s="9" t="s">
        <v>19</v>
      </c>
      <c r="D13" s="88"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</row>
    <row r="14" spans="1:15" ht="14.25" customHeight="1" x14ac:dyDescent="0.25">
      <c r="A14" s="12"/>
      <c r="B14" s="12"/>
      <c r="C14" s="9" t="s">
        <v>20</v>
      </c>
      <c r="D14" s="88">
        <v>0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5" ht="15" customHeight="1" x14ac:dyDescent="0.25">
      <c r="A15" s="12"/>
      <c r="B15" s="12"/>
      <c r="C15" s="9" t="s">
        <v>21</v>
      </c>
      <c r="D15" s="88">
        <v>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</row>
    <row r="16" spans="1:15" ht="25.5" customHeight="1" x14ac:dyDescent="0.25">
      <c r="A16" s="12"/>
      <c r="B16" s="12"/>
      <c r="C16" s="13" t="s">
        <v>22</v>
      </c>
      <c r="D16" s="88">
        <v>0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1:15" ht="14.25" customHeight="1" x14ac:dyDescent="0.25">
      <c r="A17" s="14"/>
      <c r="B17" s="14"/>
      <c r="C17" s="15" t="s">
        <v>23</v>
      </c>
      <c r="D17" s="88">
        <f t="shared" ref="D17:G17" si="2">SUM(D11:D16)</f>
        <v>10</v>
      </c>
      <c r="E17" s="89">
        <f t="shared" si="2"/>
        <v>0</v>
      </c>
      <c r="F17" s="89">
        <f t="shared" si="2"/>
        <v>0</v>
      </c>
      <c r="G17" s="89">
        <f t="shared" si="2"/>
        <v>0</v>
      </c>
      <c r="H17" s="89">
        <f t="shared" ref="H17:S17" si="3">SUM(H11:H16)</f>
        <v>0</v>
      </c>
      <c r="I17" s="89">
        <f t="shared" si="3"/>
        <v>0</v>
      </c>
      <c r="J17" s="89">
        <f t="shared" si="3"/>
        <v>0</v>
      </c>
      <c r="K17" s="89">
        <f t="shared" si="3"/>
        <v>0</v>
      </c>
      <c r="L17" s="89">
        <f t="shared" si="3"/>
        <v>0</v>
      </c>
      <c r="M17" s="89">
        <f t="shared" si="3"/>
        <v>0</v>
      </c>
      <c r="N17" s="89">
        <f t="shared" si="3"/>
        <v>0</v>
      </c>
      <c r="O17" s="89">
        <f t="shared" si="3"/>
        <v>0</v>
      </c>
    </row>
    <row r="18" spans="1:15" ht="13.5" customHeight="1" x14ac:dyDescent="0.25">
      <c r="A18" s="8">
        <v>3</v>
      </c>
      <c r="B18" s="8" t="s">
        <v>25</v>
      </c>
      <c r="C18" s="9" t="s">
        <v>17</v>
      </c>
      <c r="D18" s="88">
        <v>68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1:15" ht="15" customHeight="1" x14ac:dyDescent="0.25">
      <c r="A19" s="12"/>
      <c r="B19" s="12"/>
      <c r="C19" s="9" t="s">
        <v>18</v>
      </c>
      <c r="D19" s="88">
        <v>14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5" x14ac:dyDescent="0.25">
      <c r="A20" s="12"/>
      <c r="B20" s="12"/>
      <c r="C20" s="9" t="s">
        <v>19</v>
      </c>
      <c r="D20" s="88">
        <v>5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5" ht="15" customHeight="1" x14ac:dyDescent="0.25">
      <c r="A21" s="12"/>
      <c r="B21" s="12"/>
      <c r="C21" s="9" t="s">
        <v>20</v>
      </c>
      <c r="D21" s="88">
        <v>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1:15" ht="15.75" customHeight="1" x14ac:dyDescent="0.25">
      <c r="A22" s="12"/>
      <c r="B22" s="12"/>
      <c r="C22" s="9" t="s">
        <v>21</v>
      </c>
      <c r="D22" s="88">
        <v>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1:15" ht="15.75" customHeight="1" x14ac:dyDescent="0.25">
      <c r="A23" s="12"/>
      <c r="B23" s="12"/>
      <c r="C23" s="13" t="s">
        <v>22</v>
      </c>
      <c r="D23" s="88">
        <v>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5" ht="12.75" customHeight="1" x14ac:dyDescent="0.25">
      <c r="A24" s="14"/>
      <c r="B24" s="14"/>
      <c r="C24" s="15" t="s">
        <v>23</v>
      </c>
      <c r="D24" s="88">
        <f t="shared" ref="D24:G24" si="4">SUM(D18:D23)</f>
        <v>87</v>
      </c>
      <c r="E24" s="89">
        <f t="shared" si="4"/>
        <v>0</v>
      </c>
      <c r="F24" s="89">
        <f t="shared" si="4"/>
        <v>0</v>
      </c>
      <c r="G24" s="89">
        <f t="shared" si="4"/>
        <v>0</v>
      </c>
      <c r="H24" s="89">
        <f t="shared" ref="H24:S24" si="5">SUM(H18:H23)</f>
        <v>0</v>
      </c>
      <c r="I24" s="89">
        <f t="shared" si="5"/>
        <v>0</v>
      </c>
      <c r="J24" s="89">
        <f t="shared" si="5"/>
        <v>0</v>
      </c>
      <c r="K24" s="89">
        <f t="shared" si="5"/>
        <v>0</v>
      </c>
      <c r="L24" s="89">
        <f t="shared" si="5"/>
        <v>0</v>
      </c>
      <c r="M24" s="89">
        <f t="shared" si="5"/>
        <v>0</v>
      </c>
      <c r="N24" s="89">
        <f t="shared" si="5"/>
        <v>0</v>
      </c>
      <c r="O24" s="89">
        <f t="shared" si="5"/>
        <v>0</v>
      </c>
    </row>
    <row r="25" spans="1:15" ht="14.25" customHeight="1" x14ac:dyDescent="0.25">
      <c r="A25" s="8">
        <v>4</v>
      </c>
      <c r="B25" s="8" t="s">
        <v>26</v>
      </c>
      <c r="C25" s="9" t="s">
        <v>17</v>
      </c>
      <c r="D25" s="88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</row>
    <row r="26" spans="1:15" ht="13.5" customHeight="1" x14ac:dyDescent="0.25">
      <c r="A26" s="12"/>
      <c r="B26" s="12"/>
      <c r="C26" s="9" t="s">
        <v>18</v>
      </c>
      <c r="D26" s="88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</row>
    <row r="27" spans="1:15" ht="12.75" customHeight="1" x14ac:dyDescent="0.25">
      <c r="A27" s="12"/>
      <c r="B27" s="12"/>
      <c r="C27" s="9" t="s">
        <v>19</v>
      </c>
      <c r="D27" s="88">
        <v>0</v>
      </c>
      <c r="E27" s="10">
        <v>0</v>
      </c>
      <c r="F27" s="87">
        <v>0</v>
      </c>
      <c r="G27" s="87">
        <v>0</v>
      </c>
      <c r="H27" s="87">
        <v>0</v>
      </c>
      <c r="I27" s="87">
        <v>0</v>
      </c>
      <c r="J27" s="10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</row>
    <row r="28" spans="1:15" ht="14.25" customHeight="1" x14ac:dyDescent="0.25">
      <c r="A28" s="12"/>
      <c r="B28" s="12"/>
      <c r="C28" s="9" t="s">
        <v>20</v>
      </c>
      <c r="D28" s="92">
        <v>0</v>
      </c>
      <c r="E28" s="10">
        <v>0</v>
      </c>
      <c r="F28" s="87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x14ac:dyDescent="0.25">
      <c r="A29" s="12"/>
      <c r="B29" s="12"/>
      <c r="C29" s="9" t="s">
        <v>21</v>
      </c>
      <c r="D29" s="92">
        <v>0</v>
      </c>
      <c r="E29" s="10">
        <v>0</v>
      </c>
      <c r="F29" s="87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ht="25.5" x14ac:dyDescent="0.25">
      <c r="A30" s="12"/>
      <c r="B30" s="12"/>
      <c r="C30" s="13" t="s">
        <v>22</v>
      </c>
      <c r="D30" s="92">
        <v>0</v>
      </c>
      <c r="E30" s="10">
        <v>0</v>
      </c>
      <c r="F30" s="87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</row>
    <row r="31" spans="1:15" x14ac:dyDescent="0.25">
      <c r="A31" s="14"/>
      <c r="B31" s="14"/>
      <c r="C31" s="15" t="s">
        <v>23</v>
      </c>
      <c r="D31" s="88">
        <f t="shared" ref="D31:G31" si="6">SUM(D25:D30)</f>
        <v>0</v>
      </c>
      <c r="E31" s="89">
        <f t="shared" si="6"/>
        <v>0</v>
      </c>
      <c r="F31" s="89">
        <f t="shared" si="6"/>
        <v>0</v>
      </c>
      <c r="G31" s="89">
        <f t="shared" si="6"/>
        <v>0</v>
      </c>
      <c r="H31" s="89">
        <f t="shared" ref="H31:S31" si="7">SUM(H25:H30)</f>
        <v>0</v>
      </c>
      <c r="I31" s="89">
        <f t="shared" si="7"/>
        <v>0</v>
      </c>
      <c r="J31" s="89">
        <f t="shared" si="7"/>
        <v>0</v>
      </c>
      <c r="K31" s="89">
        <f t="shared" si="7"/>
        <v>0</v>
      </c>
      <c r="L31" s="89">
        <f t="shared" si="7"/>
        <v>0</v>
      </c>
      <c r="M31" s="89">
        <f t="shared" si="7"/>
        <v>0</v>
      </c>
      <c r="N31" s="89">
        <f t="shared" si="7"/>
        <v>0</v>
      </c>
      <c r="O31" s="89">
        <f t="shared" si="7"/>
        <v>0</v>
      </c>
    </row>
    <row r="32" spans="1:15" x14ac:dyDescent="0.25">
      <c r="A32" s="8">
        <v>5</v>
      </c>
      <c r="B32" s="8" t="s">
        <v>27</v>
      </c>
      <c r="C32" s="9" t="s">
        <v>17</v>
      </c>
      <c r="D32" s="92">
        <v>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3"/>
    </row>
    <row r="33" spans="1:15" x14ac:dyDescent="0.25">
      <c r="A33" s="12"/>
      <c r="B33" s="12"/>
      <c r="C33" s="9" t="s">
        <v>18</v>
      </c>
      <c r="D33" s="92"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12"/>
      <c r="B34" s="12"/>
      <c r="C34" s="9" t="s">
        <v>19</v>
      </c>
      <c r="D34" s="92"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5" customHeight="1" x14ac:dyDescent="0.25">
      <c r="A35" s="12"/>
      <c r="B35" s="12"/>
      <c r="C35" s="9" t="s">
        <v>20</v>
      </c>
      <c r="D35" s="92"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5" customHeight="1" x14ac:dyDescent="0.25">
      <c r="A36" s="12"/>
      <c r="B36" s="12"/>
      <c r="C36" s="9" t="s">
        <v>21</v>
      </c>
      <c r="D36" s="92"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27" customHeight="1" x14ac:dyDescent="0.25">
      <c r="A37" s="12"/>
      <c r="B37" s="12"/>
      <c r="C37" s="13" t="s">
        <v>22</v>
      </c>
      <c r="D37" s="92">
        <v>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14"/>
      <c r="B38" s="14"/>
      <c r="C38" s="15" t="s">
        <v>23</v>
      </c>
      <c r="D38" s="88">
        <f t="shared" ref="D38:G38" si="8">SUM(D32:D37)</f>
        <v>1</v>
      </c>
      <c r="E38" s="89">
        <f t="shared" si="8"/>
        <v>0</v>
      </c>
      <c r="F38" s="89">
        <f t="shared" si="8"/>
        <v>0</v>
      </c>
      <c r="G38" s="89">
        <f t="shared" si="8"/>
        <v>0</v>
      </c>
      <c r="H38" s="89">
        <f t="shared" ref="H38:S38" si="9">SUM(H32:H37)</f>
        <v>0</v>
      </c>
      <c r="I38" s="89">
        <f t="shared" si="9"/>
        <v>0</v>
      </c>
      <c r="J38" s="89">
        <f t="shared" si="9"/>
        <v>0</v>
      </c>
      <c r="K38" s="89">
        <f t="shared" si="9"/>
        <v>0</v>
      </c>
      <c r="L38" s="89">
        <f t="shared" si="9"/>
        <v>0</v>
      </c>
      <c r="M38" s="89">
        <f t="shared" si="9"/>
        <v>0</v>
      </c>
      <c r="N38" s="89">
        <f t="shared" si="9"/>
        <v>0</v>
      </c>
      <c r="O38" s="89">
        <f t="shared" si="9"/>
        <v>0</v>
      </c>
    </row>
    <row r="39" spans="1:15" ht="14.25" customHeight="1" x14ac:dyDescent="0.25">
      <c r="A39" s="8">
        <v>6</v>
      </c>
      <c r="B39" s="8" t="s">
        <v>28</v>
      </c>
      <c r="C39" s="9" t="s">
        <v>17</v>
      </c>
      <c r="D39" s="92">
        <v>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12"/>
      <c r="B40" s="12"/>
      <c r="C40" s="9" t="s">
        <v>18</v>
      </c>
      <c r="D40" s="92">
        <v>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19.5" customHeight="1" x14ac:dyDescent="0.25">
      <c r="A41" s="12"/>
      <c r="B41" s="12"/>
      <c r="C41" s="9" t="s">
        <v>19</v>
      </c>
      <c r="D41" s="92"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5" customHeight="1" x14ac:dyDescent="0.25">
      <c r="A42" s="12"/>
      <c r="B42" s="12"/>
      <c r="C42" s="9" t="s">
        <v>20</v>
      </c>
      <c r="D42" s="92"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5" customHeight="1" x14ac:dyDescent="0.25">
      <c r="A43" s="12"/>
      <c r="B43" s="12"/>
      <c r="C43" s="9" t="s">
        <v>21</v>
      </c>
      <c r="D43" s="92"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27.75" customHeight="1" x14ac:dyDescent="0.25">
      <c r="A44" s="12"/>
      <c r="B44" s="12"/>
      <c r="C44" s="13" t="s">
        <v>22</v>
      </c>
      <c r="D44" s="92"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7.25" customHeight="1" x14ac:dyDescent="0.25">
      <c r="A45" s="14"/>
      <c r="B45" s="14"/>
      <c r="C45" s="15" t="s">
        <v>23</v>
      </c>
      <c r="D45" s="88">
        <f t="shared" ref="D45:G45" si="10">SUM(D39:D44)</f>
        <v>0</v>
      </c>
      <c r="E45" s="89">
        <f t="shared" si="10"/>
        <v>0</v>
      </c>
      <c r="F45" s="89">
        <f t="shared" si="10"/>
        <v>0</v>
      </c>
      <c r="G45" s="89">
        <f t="shared" si="10"/>
        <v>0</v>
      </c>
      <c r="H45" s="89">
        <f t="shared" ref="H45:S45" si="11">SUM(H39:H44)</f>
        <v>0</v>
      </c>
      <c r="I45" s="89">
        <f t="shared" si="11"/>
        <v>0</v>
      </c>
      <c r="J45" s="89">
        <f t="shared" si="11"/>
        <v>0</v>
      </c>
      <c r="K45" s="89">
        <f t="shared" si="11"/>
        <v>0</v>
      </c>
      <c r="L45" s="89">
        <f t="shared" si="11"/>
        <v>0</v>
      </c>
      <c r="M45" s="89">
        <f t="shared" si="11"/>
        <v>0</v>
      </c>
      <c r="N45" s="89">
        <f t="shared" si="11"/>
        <v>0</v>
      </c>
      <c r="O45" s="89">
        <f t="shared" si="11"/>
        <v>0</v>
      </c>
    </row>
    <row r="46" spans="1:15" ht="17.25" customHeight="1" x14ac:dyDescent="0.25">
      <c r="A46" s="1" t="s">
        <v>0</v>
      </c>
      <c r="B46" s="2" t="s">
        <v>1</v>
      </c>
      <c r="C46" s="2" t="s">
        <v>2</v>
      </c>
      <c r="D46" s="3" t="s">
        <v>73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5"/>
    </row>
    <row r="47" spans="1:15" ht="33.75" customHeight="1" x14ac:dyDescent="0.25">
      <c r="A47" s="6"/>
      <c r="B47" s="2"/>
      <c r="C47" s="2"/>
      <c r="D47" s="86" t="s">
        <v>4</v>
      </c>
      <c r="E47" s="7" t="s">
        <v>5</v>
      </c>
      <c r="F47" s="85" t="s">
        <v>79</v>
      </c>
      <c r="G47" s="7" t="s">
        <v>60</v>
      </c>
      <c r="H47" s="85" t="s">
        <v>61</v>
      </c>
      <c r="I47" s="7" t="s">
        <v>62</v>
      </c>
      <c r="J47" s="85" t="s">
        <v>63</v>
      </c>
      <c r="K47" s="7" t="s">
        <v>64</v>
      </c>
      <c r="L47" s="85" t="s">
        <v>65</v>
      </c>
      <c r="M47" s="85" t="s">
        <v>66</v>
      </c>
      <c r="N47" s="7" t="s">
        <v>67</v>
      </c>
      <c r="O47" s="85" t="s">
        <v>68</v>
      </c>
    </row>
    <row r="48" spans="1:15" ht="12" customHeight="1" x14ac:dyDescent="0.25">
      <c r="A48" s="8">
        <v>7</v>
      </c>
      <c r="B48" s="8" t="s">
        <v>29</v>
      </c>
      <c r="C48" s="9" t="s">
        <v>17</v>
      </c>
      <c r="D48" s="92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</row>
    <row r="49" spans="1:15" ht="12.75" customHeight="1" x14ac:dyDescent="0.25">
      <c r="A49" s="12"/>
      <c r="B49" s="12"/>
      <c r="C49" s="9" t="s">
        <v>18</v>
      </c>
      <c r="D49" s="92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1:15" ht="10.5" customHeight="1" x14ac:dyDescent="0.25">
      <c r="A50" s="12"/>
      <c r="B50" s="12"/>
      <c r="C50" s="9" t="s">
        <v>19</v>
      </c>
      <c r="D50" s="92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1:15" ht="12" customHeight="1" x14ac:dyDescent="0.25">
      <c r="A51" s="12"/>
      <c r="B51" s="12"/>
      <c r="C51" s="9" t="s">
        <v>20</v>
      </c>
      <c r="D51" s="92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</row>
    <row r="52" spans="1:15" ht="12" customHeight="1" x14ac:dyDescent="0.25">
      <c r="A52" s="12"/>
      <c r="B52" s="12"/>
      <c r="C52" s="9" t="s">
        <v>21</v>
      </c>
      <c r="D52" s="92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</row>
    <row r="53" spans="1:15" ht="24" customHeight="1" x14ac:dyDescent="0.25">
      <c r="A53" s="12"/>
      <c r="B53" s="12"/>
      <c r="C53" s="13" t="s">
        <v>22</v>
      </c>
      <c r="D53" s="92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</row>
    <row r="54" spans="1:15" ht="10.5" customHeight="1" x14ac:dyDescent="0.25">
      <c r="A54" s="14"/>
      <c r="B54" s="14"/>
      <c r="C54" s="15" t="s">
        <v>23</v>
      </c>
      <c r="D54" s="88">
        <f t="shared" ref="D54:G54" si="12">SUM(D48:D53)</f>
        <v>0</v>
      </c>
      <c r="E54" s="89">
        <f t="shared" si="12"/>
        <v>0</v>
      </c>
      <c r="F54" s="89">
        <f t="shared" si="12"/>
        <v>0</v>
      </c>
      <c r="G54" s="89">
        <f t="shared" si="12"/>
        <v>0</v>
      </c>
      <c r="H54" s="89">
        <v>0</v>
      </c>
      <c r="I54" s="89">
        <f t="shared" ref="I54:O54" si="13">SUM(I48:I53)</f>
        <v>0</v>
      </c>
      <c r="J54" s="89">
        <f t="shared" si="13"/>
        <v>0</v>
      </c>
      <c r="K54" s="89">
        <f t="shared" si="13"/>
        <v>0</v>
      </c>
      <c r="L54" s="89">
        <f t="shared" si="13"/>
        <v>0</v>
      </c>
      <c r="M54" s="89">
        <f t="shared" si="13"/>
        <v>0</v>
      </c>
      <c r="N54" s="89">
        <f t="shared" si="13"/>
        <v>0</v>
      </c>
      <c r="O54" s="89">
        <f t="shared" si="13"/>
        <v>0</v>
      </c>
    </row>
    <row r="55" spans="1:15" ht="13.5" customHeight="1" x14ac:dyDescent="0.25">
      <c r="A55" s="8">
        <v>8</v>
      </c>
      <c r="B55" s="8" t="s">
        <v>30</v>
      </c>
      <c r="C55" s="9" t="s">
        <v>17</v>
      </c>
      <c r="D55" s="92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</row>
    <row r="56" spans="1:15" ht="12.75" customHeight="1" x14ac:dyDescent="0.25">
      <c r="A56" s="12"/>
      <c r="B56" s="12"/>
      <c r="C56" s="9" t="s">
        <v>18</v>
      </c>
      <c r="D56" s="92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1:15" ht="12" customHeight="1" x14ac:dyDescent="0.25">
      <c r="A57" s="12"/>
      <c r="B57" s="12"/>
      <c r="C57" s="9" t="s">
        <v>19</v>
      </c>
      <c r="D57" s="92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1:15" ht="15" customHeight="1" x14ac:dyDescent="0.25">
      <c r="A58" s="12"/>
      <c r="B58" s="12"/>
      <c r="C58" s="9" t="s">
        <v>20</v>
      </c>
      <c r="D58" s="92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</row>
    <row r="59" spans="1:15" ht="15" customHeight="1" x14ac:dyDescent="0.25">
      <c r="A59" s="12"/>
      <c r="B59" s="12"/>
      <c r="C59" s="9" t="s">
        <v>21</v>
      </c>
      <c r="D59" s="92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</row>
    <row r="60" spans="1:15" ht="24" customHeight="1" x14ac:dyDescent="0.25">
      <c r="A60" s="12"/>
      <c r="B60" s="12"/>
      <c r="C60" s="13" t="s">
        <v>22</v>
      </c>
      <c r="D60" s="92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1:15" x14ac:dyDescent="0.25">
      <c r="A61" s="14"/>
      <c r="B61" s="14"/>
      <c r="C61" s="15" t="s">
        <v>23</v>
      </c>
      <c r="D61" s="88">
        <f t="shared" ref="D61:G61" si="14">SUM(D55:D60)</f>
        <v>0</v>
      </c>
      <c r="E61" s="89">
        <f t="shared" si="14"/>
        <v>0</v>
      </c>
      <c r="F61" s="89">
        <f t="shared" si="14"/>
        <v>0</v>
      </c>
      <c r="G61" s="89">
        <f t="shared" si="14"/>
        <v>0</v>
      </c>
      <c r="H61" s="89">
        <v>0</v>
      </c>
      <c r="I61" s="89">
        <f t="shared" ref="I61:O61" si="15">SUM(I55:I60)</f>
        <v>0</v>
      </c>
      <c r="J61" s="89">
        <f t="shared" si="15"/>
        <v>0</v>
      </c>
      <c r="K61" s="89">
        <f t="shared" si="15"/>
        <v>0</v>
      </c>
      <c r="L61" s="89">
        <f t="shared" si="15"/>
        <v>0</v>
      </c>
      <c r="M61" s="89">
        <f t="shared" si="15"/>
        <v>0</v>
      </c>
      <c r="N61" s="89">
        <f t="shared" si="15"/>
        <v>0</v>
      </c>
      <c r="O61" s="89">
        <f t="shared" si="15"/>
        <v>0</v>
      </c>
    </row>
    <row r="62" spans="1:15" x14ac:dyDescent="0.25">
      <c r="A62" s="8">
        <v>9</v>
      </c>
      <c r="B62" s="8" t="s">
        <v>80</v>
      </c>
      <c r="C62" s="9" t="s">
        <v>17</v>
      </c>
      <c r="D62" s="92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3">
        <v>0</v>
      </c>
    </row>
    <row r="63" spans="1:15" x14ac:dyDescent="0.25">
      <c r="A63" s="12"/>
      <c r="B63" s="12"/>
      <c r="C63" s="9" t="s">
        <v>18</v>
      </c>
      <c r="D63" s="92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x14ac:dyDescent="0.25">
      <c r="A64" s="12"/>
      <c r="B64" s="12"/>
      <c r="C64" s="9" t="s">
        <v>19</v>
      </c>
      <c r="D64" s="92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</row>
    <row r="65" spans="1:15" ht="15" customHeight="1" x14ac:dyDescent="0.25">
      <c r="A65" s="12"/>
      <c r="B65" s="12"/>
      <c r="C65" s="9" t="s">
        <v>20</v>
      </c>
      <c r="D65" s="92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</row>
    <row r="66" spans="1:15" ht="15" customHeight="1" x14ac:dyDescent="0.25">
      <c r="A66" s="12"/>
      <c r="B66" s="12"/>
      <c r="C66" s="9" t="s">
        <v>81</v>
      </c>
      <c r="D66" s="92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</row>
    <row r="67" spans="1:15" ht="27.75" customHeight="1" x14ac:dyDescent="0.25">
      <c r="A67" s="12"/>
      <c r="B67" s="12"/>
      <c r="C67" s="13" t="s">
        <v>22</v>
      </c>
      <c r="D67" s="92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</row>
    <row r="68" spans="1:15" x14ac:dyDescent="0.25">
      <c r="A68" s="14"/>
      <c r="B68" s="14"/>
      <c r="C68" s="15" t="s">
        <v>23</v>
      </c>
      <c r="D68" s="88">
        <f t="shared" ref="D68:G68" si="16">SUM(D62:D67)</f>
        <v>0</v>
      </c>
      <c r="E68" s="89">
        <f t="shared" si="16"/>
        <v>0</v>
      </c>
      <c r="F68" s="89">
        <f t="shared" si="16"/>
        <v>0</v>
      </c>
      <c r="G68" s="89">
        <f t="shared" si="16"/>
        <v>0</v>
      </c>
      <c r="H68" s="89">
        <v>0</v>
      </c>
      <c r="I68" s="89">
        <f t="shared" ref="I68:O68" si="17">SUM(I62:I67)</f>
        <v>0</v>
      </c>
      <c r="J68" s="89">
        <f t="shared" si="17"/>
        <v>0</v>
      </c>
      <c r="K68" s="89">
        <f t="shared" si="17"/>
        <v>0</v>
      </c>
      <c r="L68" s="89">
        <f t="shared" si="17"/>
        <v>0</v>
      </c>
      <c r="M68" s="89">
        <f t="shared" si="17"/>
        <v>0</v>
      </c>
      <c r="N68" s="89">
        <f t="shared" si="17"/>
        <v>0</v>
      </c>
      <c r="O68" s="89">
        <f t="shared" si="17"/>
        <v>0</v>
      </c>
    </row>
    <row r="69" spans="1:15" ht="12.75" customHeight="1" x14ac:dyDescent="0.25">
      <c r="A69" s="8">
        <v>10</v>
      </c>
      <c r="B69" s="8" t="s">
        <v>82</v>
      </c>
      <c r="C69" s="9" t="s">
        <v>17</v>
      </c>
      <c r="D69" s="92">
        <v>0</v>
      </c>
      <c r="E69" s="95"/>
      <c r="F69" s="10"/>
      <c r="G69" s="10"/>
      <c r="H69" s="10"/>
      <c r="I69" s="94"/>
      <c r="J69" s="10"/>
      <c r="K69" s="10"/>
      <c r="L69" s="10"/>
      <c r="M69" s="10"/>
      <c r="N69" s="10"/>
      <c r="O69" s="10"/>
    </row>
    <row r="70" spans="1:15" x14ac:dyDescent="0.25">
      <c r="A70" s="12"/>
      <c r="B70" s="12"/>
      <c r="C70" s="9" t="s">
        <v>18</v>
      </c>
      <c r="D70" s="92">
        <v>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25">
      <c r="A71" s="12"/>
      <c r="B71" s="12"/>
      <c r="C71" s="9" t="s">
        <v>19</v>
      </c>
      <c r="D71" s="92">
        <v>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93"/>
    </row>
    <row r="72" spans="1:15" x14ac:dyDescent="0.25">
      <c r="A72" s="12"/>
      <c r="B72" s="12"/>
      <c r="C72" s="9" t="s">
        <v>20</v>
      </c>
      <c r="D72" s="92">
        <v>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5">
      <c r="A73" s="12"/>
      <c r="B73" s="12"/>
      <c r="C73" s="9" t="s">
        <v>21</v>
      </c>
      <c r="D73" s="92">
        <v>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ht="25.5" x14ac:dyDescent="0.25">
      <c r="A74" s="12"/>
      <c r="B74" s="12"/>
      <c r="C74" s="13" t="s">
        <v>22</v>
      </c>
      <c r="D74" s="92">
        <v>0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x14ac:dyDescent="0.25">
      <c r="A75" s="14"/>
      <c r="B75" s="14"/>
      <c r="C75" s="15" t="s">
        <v>23</v>
      </c>
      <c r="D75" s="88">
        <f t="shared" ref="D75:G75" si="18">SUM(D69:D74)</f>
        <v>0</v>
      </c>
      <c r="E75" s="89">
        <f t="shared" si="18"/>
        <v>0</v>
      </c>
      <c r="F75" s="89">
        <f t="shared" si="18"/>
        <v>0</v>
      </c>
      <c r="G75" s="89">
        <f t="shared" si="18"/>
        <v>0</v>
      </c>
      <c r="H75" s="89">
        <f t="shared" ref="H75:S75" si="19">SUM(H69:H74)</f>
        <v>0</v>
      </c>
      <c r="I75" s="89">
        <f t="shared" si="19"/>
        <v>0</v>
      </c>
      <c r="J75" s="89">
        <f t="shared" si="19"/>
        <v>0</v>
      </c>
      <c r="K75" s="89">
        <f t="shared" si="19"/>
        <v>0</v>
      </c>
      <c r="L75" s="89">
        <f t="shared" si="19"/>
        <v>0</v>
      </c>
      <c r="M75" s="89">
        <f t="shared" si="19"/>
        <v>0</v>
      </c>
      <c r="N75" s="89">
        <f t="shared" si="19"/>
        <v>0</v>
      </c>
      <c r="O75" s="89">
        <f t="shared" si="19"/>
        <v>0</v>
      </c>
    </row>
    <row r="76" spans="1:15" ht="15" x14ac:dyDescent="0.25">
      <c r="A76" s="8">
        <v>12</v>
      </c>
      <c r="B76" s="8" t="s">
        <v>83</v>
      </c>
      <c r="C76" s="9" t="s">
        <v>17</v>
      </c>
      <c r="D76" s="92">
        <v>9</v>
      </c>
      <c r="E76" s="10"/>
      <c r="F76" s="10"/>
      <c r="G76" s="94"/>
      <c r="H76" s="10"/>
      <c r="I76" s="10"/>
      <c r="J76" s="96"/>
      <c r="K76" s="10"/>
      <c r="L76" s="10"/>
      <c r="M76" s="10"/>
      <c r="N76" s="10"/>
      <c r="O76" s="10"/>
    </row>
    <row r="77" spans="1:15" x14ac:dyDescent="0.25">
      <c r="A77" s="12"/>
      <c r="B77" s="12"/>
      <c r="C77" s="9" t="s">
        <v>18</v>
      </c>
      <c r="D77" s="92">
        <v>2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5">
      <c r="A78" s="12"/>
      <c r="B78" s="12"/>
      <c r="C78" s="9" t="s">
        <v>19</v>
      </c>
      <c r="D78" s="92">
        <v>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25">
      <c r="A79" s="12"/>
      <c r="B79" s="12"/>
      <c r="C79" s="9" t="s">
        <v>20</v>
      </c>
      <c r="D79" s="92">
        <v>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5">
      <c r="A80" s="12"/>
      <c r="B80" s="12"/>
      <c r="C80" s="9" t="s">
        <v>81</v>
      </c>
      <c r="D80" s="92">
        <v>1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ht="25.5" x14ac:dyDescent="0.25">
      <c r="A81" s="12"/>
      <c r="B81" s="12"/>
      <c r="C81" s="13" t="s">
        <v>22</v>
      </c>
      <c r="D81" s="92">
        <v>7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5">
      <c r="A82" s="14"/>
      <c r="B82" s="14"/>
      <c r="C82" s="15" t="s">
        <v>23</v>
      </c>
      <c r="D82" s="88">
        <f t="shared" ref="D82:G82" si="20">SUM(D76:D81)</f>
        <v>19</v>
      </c>
      <c r="E82" s="89">
        <f t="shared" si="20"/>
        <v>0</v>
      </c>
      <c r="F82" s="89">
        <f t="shared" si="20"/>
        <v>0</v>
      </c>
      <c r="G82" s="89">
        <f t="shared" si="20"/>
        <v>0</v>
      </c>
      <c r="H82" s="89">
        <f t="shared" ref="H82:S82" si="21">SUM(H76:H81)</f>
        <v>0</v>
      </c>
      <c r="I82" s="89">
        <f t="shared" si="21"/>
        <v>0</v>
      </c>
      <c r="J82" s="89">
        <f t="shared" si="21"/>
        <v>0</v>
      </c>
      <c r="K82" s="89">
        <f t="shared" si="21"/>
        <v>0</v>
      </c>
      <c r="L82" s="89">
        <f t="shared" si="21"/>
        <v>0</v>
      </c>
      <c r="M82" s="89">
        <f t="shared" si="21"/>
        <v>0</v>
      </c>
      <c r="N82" s="89">
        <f t="shared" si="21"/>
        <v>0</v>
      </c>
      <c r="O82" s="89">
        <f t="shared" si="21"/>
        <v>0</v>
      </c>
    </row>
    <row r="83" spans="1:15" ht="12.75" customHeight="1" x14ac:dyDescent="0.25">
      <c r="A83" s="8">
        <v>13</v>
      </c>
      <c r="B83" s="8" t="s">
        <v>84</v>
      </c>
      <c r="C83" s="9" t="s">
        <v>17</v>
      </c>
      <c r="D83" s="92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</row>
    <row r="84" spans="1:15" x14ac:dyDescent="0.25">
      <c r="A84" s="12"/>
      <c r="B84" s="12"/>
      <c r="C84" s="9" t="s">
        <v>18</v>
      </c>
      <c r="D84" s="92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</row>
    <row r="85" spans="1:15" x14ac:dyDescent="0.25">
      <c r="A85" s="12"/>
      <c r="B85" s="12"/>
      <c r="C85" s="9" t="s">
        <v>19</v>
      </c>
      <c r="D85" s="92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</row>
    <row r="86" spans="1:15" x14ac:dyDescent="0.25">
      <c r="A86" s="12"/>
      <c r="B86" s="12"/>
      <c r="C86" s="9" t="s">
        <v>20</v>
      </c>
      <c r="D86" s="92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</row>
    <row r="87" spans="1:15" x14ac:dyDescent="0.25">
      <c r="A87" s="12"/>
      <c r="B87" s="12"/>
      <c r="C87" s="9" t="s">
        <v>81</v>
      </c>
      <c r="D87" s="92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</row>
    <row r="88" spans="1:15" ht="20.25" customHeight="1" x14ac:dyDescent="0.25">
      <c r="A88" s="12"/>
      <c r="B88" s="12"/>
      <c r="C88" s="13" t="s">
        <v>22</v>
      </c>
      <c r="D88" s="92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</row>
    <row r="89" spans="1:15" x14ac:dyDescent="0.25">
      <c r="A89" s="14"/>
      <c r="B89" s="14"/>
      <c r="C89" s="15" t="s">
        <v>23</v>
      </c>
      <c r="D89" s="88">
        <f t="shared" ref="D89:G89" si="22">SUM(D83:D88)</f>
        <v>0</v>
      </c>
      <c r="E89" s="89">
        <f t="shared" si="22"/>
        <v>0</v>
      </c>
      <c r="F89" s="89">
        <f t="shared" si="22"/>
        <v>0</v>
      </c>
      <c r="G89" s="89">
        <f t="shared" si="22"/>
        <v>0</v>
      </c>
      <c r="H89" s="89">
        <v>0</v>
      </c>
      <c r="I89" s="89">
        <f t="shared" ref="I89:J89" si="23">SUM(I83:I88)</f>
        <v>0</v>
      </c>
      <c r="J89" s="89">
        <f t="shared" si="23"/>
        <v>0</v>
      </c>
      <c r="K89" s="89">
        <v>0</v>
      </c>
      <c r="L89" s="89">
        <f t="shared" ref="L89:O89" si="24">SUM(L83:L88)</f>
        <v>0</v>
      </c>
      <c r="M89" s="89">
        <f t="shared" si="24"/>
        <v>0</v>
      </c>
      <c r="N89" s="89">
        <f t="shared" si="24"/>
        <v>0</v>
      </c>
      <c r="O89" s="89">
        <f t="shared" si="24"/>
        <v>0</v>
      </c>
    </row>
    <row r="90" spans="1:15" ht="12.75" customHeight="1" x14ac:dyDescent="0.25">
      <c r="A90" s="8">
        <v>14</v>
      </c>
      <c r="B90" s="8" t="s">
        <v>85</v>
      </c>
      <c r="C90" s="9" t="s">
        <v>17</v>
      </c>
      <c r="D90" s="92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</row>
    <row r="91" spans="1:15" x14ac:dyDescent="0.25">
      <c r="A91" s="12"/>
      <c r="B91" s="12"/>
      <c r="C91" s="9" t="s">
        <v>18</v>
      </c>
      <c r="D91" s="92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</row>
    <row r="92" spans="1:15" x14ac:dyDescent="0.25">
      <c r="A92" s="12"/>
      <c r="B92" s="12"/>
      <c r="C92" s="9" t="s">
        <v>19</v>
      </c>
      <c r="D92" s="92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</row>
    <row r="93" spans="1:15" x14ac:dyDescent="0.25">
      <c r="A93" s="12"/>
      <c r="B93" s="12"/>
      <c r="C93" s="9" t="s">
        <v>20</v>
      </c>
      <c r="D93" s="92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</row>
    <row r="94" spans="1:15" x14ac:dyDescent="0.25">
      <c r="A94" s="12"/>
      <c r="B94" s="12"/>
      <c r="C94" s="9" t="s">
        <v>81</v>
      </c>
      <c r="D94" s="92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</row>
    <row r="95" spans="1:15" ht="21" customHeight="1" x14ac:dyDescent="0.25">
      <c r="A95" s="12"/>
      <c r="B95" s="12"/>
      <c r="C95" s="13" t="s">
        <v>22</v>
      </c>
      <c r="D95" s="92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</row>
    <row r="96" spans="1:15" x14ac:dyDescent="0.25">
      <c r="A96" s="14"/>
      <c r="B96" s="14"/>
      <c r="C96" s="15" t="s">
        <v>23</v>
      </c>
      <c r="D96" s="88">
        <f t="shared" ref="D96:G96" si="25">SUM(D90:D95)</f>
        <v>0</v>
      </c>
      <c r="E96" s="89">
        <f t="shared" si="25"/>
        <v>0</v>
      </c>
      <c r="F96" s="89">
        <f t="shared" si="25"/>
        <v>0</v>
      </c>
      <c r="G96" s="89">
        <f t="shared" si="25"/>
        <v>0</v>
      </c>
      <c r="H96" s="89">
        <v>0</v>
      </c>
      <c r="I96" s="89">
        <f t="shared" ref="I96:J96" si="26">SUM(I90:I95)</f>
        <v>0</v>
      </c>
      <c r="J96" s="89">
        <f t="shared" si="26"/>
        <v>0</v>
      </c>
      <c r="K96" s="89">
        <v>0</v>
      </c>
      <c r="L96" s="89">
        <f t="shared" ref="L96:O96" si="27">SUM(L90:L95)</f>
        <v>0</v>
      </c>
      <c r="M96" s="89">
        <f t="shared" si="27"/>
        <v>0</v>
      </c>
      <c r="N96" s="89">
        <f t="shared" si="27"/>
        <v>0</v>
      </c>
      <c r="O96" s="89">
        <f t="shared" si="27"/>
        <v>0</v>
      </c>
    </row>
    <row r="97" spans="1:15" x14ac:dyDescent="0.25">
      <c r="A97" s="97"/>
      <c r="B97" s="97" t="s">
        <v>77</v>
      </c>
      <c r="C97" s="9" t="s">
        <v>17</v>
      </c>
      <c r="D97" s="99">
        <f t="shared" ref="D97:J100" si="28">AVERAGE(D4,D11,D18,D25,D32,D39,D48,D55,D62,D69,D76,D83,D90)</f>
        <v>10.538461538461538</v>
      </c>
      <c r="E97" s="98">
        <f t="shared" si="28"/>
        <v>0</v>
      </c>
      <c r="F97" s="98">
        <f t="shared" si="28"/>
        <v>0</v>
      </c>
      <c r="G97" s="98">
        <f t="shared" si="28"/>
        <v>0</v>
      </c>
      <c r="H97" s="98">
        <f t="shared" si="28"/>
        <v>0</v>
      </c>
      <c r="I97" s="98">
        <f t="shared" si="28"/>
        <v>0</v>
      </c>
      <c r="J97" s="98">
        <f t="shared" si="28"/>
        <v>0</v>
      </c>
      <c r="K97" s="98">
        <f t="shared" ref="K97:V100" si="29">AVERAGE(K4,K11,K18,K25,K32,K39,K48,K55,K62,K69,K76,K83,K90)</f>
        <v>0</v>
      </c>
      <c r="L97" s="98">
        <f t="shared" si="29"/>
        <v>0</v>
      </c>
      <c r="M97" s="98">
        <f t="shared" si="29"/>
        <v>0</v>
      </c>
      <c r="N97" s="98">
        <f t="shared" si="29"/>
        <v>0</v>
      </c>
      <c r="O97" s="98">
        <f t="shared" si="29"/>
        <v>0</v>
      </c>
    </row>
    <row r="98" spans="1:15" x14ac:dyDescent="0.25">
      <c r="A98" s="100"/>
      <c r="B98" s="100"/>
      <c r="C98" s="9" t="s">
        <v>18</v>
      </c>
      <c r="D98" s="99">
        <f t="shared" si="28"/>
        <v>1.9230769230769231</v>
      </c>
      <c r="E98" s="98">
        <f t="shared" si="28"/>
        <v>0</v>
      </c>
      <c r="F98" s="98">
        <f t="shared" si="28"/>
        <v>0</v>
      </c>
      <c r="G98" s="98">
        <f t="shared" si="28"/>
        <v>0</v>
      </c>
      <c r="H98" s="98">
        <f t="shared" si="28"/>
        <v>0</v>
      </c>
      <c r="I98" s="98">
        <f t="shared" si="28"/>
        <v>0</v>
      </c>
      <c r="J98" s="98">
        <f t="shared" si="28"/>
        <v>0</v>
      </c>
      <c r="K98" s="98">
        <f t="shared" si="29"/>
        <v>0</v>
      </c>
      <c r="L98" s="98">
        <f t="shared" si="29"/>
        <v>0</v>
      </c>
      <c r="M98" s="98">
        <f t="shared" si="29"/>
        <v>0</v>
      </c>
      <c r="N98" s="98">
        <f t="shared" si="29"/>
        <v>0</v>
      </c>
      <c r="O98" s="98">
        <f t="shared" si="29"/>
        <v>0</v>
      </c>
    </row>
    <row r="99" spans="1:15" x14ac:dyDescent="0.25">
      <c r="A99" s="100"/>
      <c r="B99" s="100"/>
      <c r="C99" s="9" t="s">
        <v>19</v>
      </c>
      <c r="D99" s="99">
        <f t="shared" si="28"/>
        <v>0.38461538461538464</v>
      </c>
      <c r="E99" s="98">
        <f t="shared" si="28"/>
        <v>0</v>
      </c>
      <c r="F99" s="98">
        <f t="shared" si="28"/>
        <v>0</v>
      </c>
      <c r="G99" s="98">
        <f t="shared" si="28"/>
        <v>0</v>
      </c>
      <c r="H99" s="98">
        <f t="shared" si="28"/>
        <v>0</v>
      </c>
      <c r="I99" s="98">
        <f t="shared" si="28"/>
        <v>0</v>
      </c>
      <c r="J99" s="98">
        <f t="shared" si="28"/>
        <v>0</v>
      </c>
      <c r="K99" s="98">
        <f t="shared" si="29"/>
        <v>0</v>
      </c>
      <c r="L99" s="98">
        <f t="shared" si="29"/>
        <v>0</v>
      </c>
      <c r="M99" s="98">
        <f t="shared" si="29"/>
        <v>0</v>
      </c>
      <c r="N99" s="98">
        <f t="shared" si="29"/>
        <v>0</v>
      </c>
      <c r="O99" s="98">
        <f t="shared" si="29"/>
        <v>0</v>
      </c>
    </row>
    <row r="100" spans="1:15" x14ac:dyDescent="0.25">
      <c r="A100" s="100"/>
      <c r="B100" s="100"/>
      <c r="C100" s="9" t="s">
        <v>20</v>
      </c>
      <c r="D100" s="99">
        <f t="shared" si="28"/>
        <v>0</v>
      </c>
      <c r="E100" s="98">
        <f t="shared" si="28"/>
        <v>0</v>
      </c>
      <c r="F100" s="98">
        <f t="shared" si="28"/>
        <v>0</v>
      </c>
      <c r="G100" s="98">
        <f t="shared" si="28"/>
        <v>0</v>
      </c>
      <c r="H100" s="98">
        <f t="shared" si="28"/>
        <v>0</v>
      </c>
      <c r="I100" s="98">
        <f t="shared" si="28"/>
        <v>0</v>
      </c>
      <c r="J100" s="98">
        <f t="shared" si="28"/>
        <v>0</v>
      </c>
      <c r="K100" s="98">
        <f t="shared" si="29"/>
        <v>0</v>
      </c>
      <c r="L100" s="98">
        <f t="shared" si="29"/>
        <v>0</v>
      </c>
      <c r="M100" s="98">
        <f t="shared" si="29"/>
        <v>0</v>
      </c>
      <c r="N100" s="98">
        <f t="shared" si="29"/>
        <v>0</v>
      </c>
      <c r="O100" s="98">
        <f t="shared" si="29"/>
        <v>0</v>
      </c>
    </row>
    <row r="101" spans="1:15" x14ac:dyDescent="0.25">
      <c r="A101" s="100"/>
      <c r="B101" s="100"/>
      <c r="C101" s="9" t="s">
        <v>81</v>
      </c>
      <c r="D101" s="99">
        <f t="shared" ref="D101:O102" si="30">AVERAGE(D8,D15,D22,D29,D36,D43,D52,D59,D66,D73,D80,D87,D94)</f>
        <v>7.6923076923076927E-2</v>
      </c>
      <c r="E101" s="98">
        <f t="shared" si="30"/>
        <v>0</v>
      </c>
      <c r="F101" s="98">
        <f t="shared" si="30"/>
        <v>0</v>
      </c>
      <c r="G101" s="98">
        <f t="shared" si="30"/>
        <v>0</v>
      </c>
      <c r="H101" s="98">
        <f t="shared" si="30"/>
        <v>0</v>
      </c>
      <c r="I101" s="98">
        <f t="shared" si="30"/>
        <v>0</v>
      </c>
      <c r="J101" s="98">
        <f t="shared" si="30"/>
        <v>0</v>
      </c>
      <c r="K101" s="98">
        <f t="shared" si="30"/>
        <v>0</v>
      </c>
      <c r="L101" s="98">
        <f t="shared" si="30"/>
        <v>0</v>
      </c>
      <c r="M101" s="98">
        <f t="shared" si="30"/>
        <v>0</v>
      </c>
      <c r="N101" s="98">
        <f t="shared" si="30"/>
        <v>0</v>
      </c>
      <c r="O101" s="98">
        <f t="shared" si="30"/>
        <v>0</v>
      </c>
    </row>
    <row r="102" spans="1:15" ht="25.5" x14ac:dyDescent="0.25">
      <c r="A102" s="100"/>
      <c r="B102" s="100"/>
      <c r="C102" s="13" t="s">
        <v>22</v>
      </c>
      <c r="D102" s="99">
        <f t="shared" si="30"/>
        <v>0.53846153846153844</v>
      </c>
      <c r="E102" s="98">
        <f t="shared" si="30"/>
        <v>0</v>
      </c>
      <c r="F102" s="98">
        <f t="shared" si="30"/>
        <v>0</v>
      </c>
      <c r="G102" s="98">
        <f t="shared" si="30"/>
        <v>0</v>
      </c>
      <c r="H102" s="98">
        <f t="shared" si="30"/>
        <v>0</v>
      </c>
      <c r="I102" s="98">
        <f t="shared" si="30"/>
        <v>0</v>
      </c>
      <c r="J102" s="98">
        <f t="shared" si="30"/>
        <v>0</v>
      </c>
      <c r="K102" s="98">
        <f t="shared" si="30"/>
        <v>0</v>
      </c>
      <c r="L102" s="98">
        <f t="shared" si="30"/>
        <v>0</v>
      </c>
      <c r="M102" s="98">
        <f t="shared" si="30"/>
        <v>0</v>
      </c>
      <c r="N102" s="98">
        <f t="shared" si="30"/>
        <v>0</v>
      </c>
      <c r="O102" s="98">
        <f t="shared" si="30"/>
        <v>0</v>
      </c>
    </row>
    <row r="103" spans="1:15" x14ac:dyDescent="0.25">
      <c r="A103" s="101"/>
      <c r="B103" s="101"/>
      <c r="C103" s="15" t="s">
        <v>23</v>
      </c>
      <c r="D103" s="103">
        <f t="shared" ref="D103:J103" si="31">SUM(D97:D102)</f>
        <v>13.461538461538462</v>
      </c>
      <c r="E103" s="102">
        <f t="shared" si="31"/>
        <v>0</v>
      </c>
      <c r="F103" s="102">
        <f t="shared" si="31"/>
        <v>0</v>
      </c>
      <c r="G103" s="102">
        <f t="shared" si="31"/>
        <v>0</v>
      </c>
      <c r="H103" s="102">
        <f t="shared" si="31"/>
        <v>0</v>
      </c>
      <c r="I103" s="102">
        <f t="shared" si="31"/>
        <v>0</v>
      </c>
      <c r="J103" s="102">
        <f t="shared" si="31"/>
        <v>0</v>
      </c>
      <c r="K103" s="102">
        <f t="shared" ref="K103:V103" si="32">SUM(K97:K102)</f>
        <v>0</v>
      </c>
      <c r="L103" s="102">
        <f t="shared" si="32"/>
        <v>0</v>
      </c>
      <c r="M103" s="102">
        <f t="shared" si="32"/>
        <v>0</v>
      </c>
      <c r="N103" s="102">
        <f t="shared" si="32"/>
        <v>0</v>
      </c>
      <c r="O103" s="102">
        <f t="shared" si="32"/>
        <v>0</v>
      </c>
    </row>
    <row r="104" spans="1:15" x14ac:dyDescent="0.25">
      <c r="A104" s="76" t="s">
        <v>78</v>
      </c>
      <c r="B104" s="76"/>
      <c r="C104" s="76"/>
      <c r="D104" s="71">
        <f t="shared" ref="D104:G104" si="33">(D98+D99+D100+D101+D102)/D103*100</f>
        <v>21.714285714285715</v>
      </c>
      <c r="E104" s="70" t="e">
        <f t="shared" si="33"/>
        <v>#DIV/0!</v>
      </c>
      <c r="F104" s="70" t="e">
        <f t="shared" si="33"/>
        <v>#DIV/0!</v>
      </c>
      <c r="G104" s="70" t="e">
        <f t="shared" si="33"/>
        <v>#DIV/0!</v>
      </c>
      <c r="H104" s="70" t="e">
        <f>(H98+H99+H100+H101+H102)/H103*100</f>
        <v>#DIV/0!</v>
      </c>
      <c r="I104" s="70" t="e">
        <f t="shared" ref="I104:O104" si="34">(I98+I99+I100+I101+I102)/I103*100</f>
        <v>#DIV/0!</v>
      </c>
      <c r="J104" s="70" t="e">
        <f t="shared" si="34"/>
        <v>#DIV/0!</v>
      </c>
      <c r="K104" s="70" t="e">
        <f t="shared" si="34"/>
        <v>#DIV/0!</v>
      </c>
      <c r="L104" s="70" t="e">
        <f t="shared" si="34"/>
        <v>#DIV/0!</v>
      </c>
      <c r="M104" s="70" t="e">
        <f t="shared" si="34"/>
        <v>#DIV/0!</v>
      </c>
      <c r="N104" s="70" t="e">
        <f t="shared" si="34"/>
        <v>#DIV/0!</v>
      </c>
      <c r="O104" s="70" t="e">
        <f t="shared" si="34"/>
        <v>#DIV/0!</v>
      </c>
    </row>
    <row r="105" spans="1:15" x14ac:dyDescent="0.25">
      <c r="D105" s="104"/>
      <c r="O105" s="77">
        <f>AVERAGE(D104)</f>
        <v>21.714285714285715</v>
      </c>
    </row>
  </sheetData>
  <mergeCells count="38">
    <mergeCell ref="A104:C104"/>
    <mergeCell ref="A83:A89"/>
    <mergeCell ref="B83:B89"/>
    <mergeCell ref="A90:A96"/>
    <mergeCell ref="B90:B96"/>
    <mergeCell ref="A97:A103"/>
    <mergeCell ref="B97:B103"/>
    <mergeCell ref="A62:A68"/>
    <mergeCell ref="B62:B68"/>
    <mergeCell ref="A69:A75"/>
    <mergeCell ref="B69:B75"/>
    <mergeCell ref="A76:A82"/>
    <mergeCell ref="B76:B82"/>
    <mergeCell ref="D46:O46"/>
    <mergeCell ref="A48:A54"/>
    <mergeCell ref="B48:B54"/>
    <mergeCell ref="A55:A61"/>
    <mergeCell ref="B55:B61"/>
    <mergeCell ref="A46:A47"/>
    <mergeCell ref="B46:B47"/>
    <mergeCell ref="C46:C47"/>
    <mergeCell ref="A25:A31"/>
    <mergeCell ref="B25:B31"/>
    <mergeCell ref="A32:A38"/>
    <mergeCell ref="B32:B38"/>
    <mergeCell ref="A39:A45"/>
    <mergeCell ref="B39:B45"/>
    <mergeCell ref="A4:A10"/>
    <mergeCell ref="B4:B10"/>
    <mergeCell ref="A11:A17"/>
    <mergeCell ref="B11:B17"/>
    <mergeCell ref="A18:A24"/>
    <mergeCell ref="B18:B24"/>
    <mergeCell ref="A1:O1"/>
    <mergeCell ref="A2:A3"/>
    <mergeCell ref="B2:B3"/>
    <mergeCell ref="C2:C3"/>
    <mergeCell ref="D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A98C-1D75-4639-87D9-EB73C2455406}">
  <dimension ref="A1:O68"/>
  <sheetViews>
    <sheetView workbookViewId="0">
      <selection activeCell="S23" sqref="S23"/>
    </sheetView>
  </sheetViews>
  <sheetFormatPr defaultRowHeight="12.75" x14ac:dyDescent="0.25"/>
  <cols>
    <col min="1" max="1" width="4.5703125" style="11" customWidth="1"/>
    <col min="2" max="2" width="13.7109375" style="11" customWidth="1"/>
    <col min="3" max="3" width="12.42578125" style="11" customWidth="1"/>
    <col min="4" max="15" width="4.85546875" style="11" customWidth="1"/>
    <col min="16" max="16384" width="9.140625" style="11"/>
  </cols>
  <sheetData>
    <row r="1" spans="1:15" ht="36" customHeight="1" x14ac:dyDescent="0.25">
      <c r="A1" s="84" t="str">
        <f>[1]амбулатори!A1</f>
        <v>Төв эмнэлэг, тусгай мэргэжлийн төвүүдийн 2017 оны 1 сарын 26 - 2022 оны 01 сарын 31  хүлээгдлийн мэдээ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33" customHeight="1" x14ac:dyDescent="0.25">
      <c r="A2" s="1" t="s">
        <v>0</v>
      </c>
      <c r="B2" s="2" t="s">
        <v>1</v>
      </c>
      <c r="C2" s="2" t="s">
        <v>2</v>
      </c>
      <c r="D2" s="3">
        <v>2022</v>
      </c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ht="37.5" customHeight="1" x14ac:dyDescent="0.25">
      <c r="A3" s="6"/>
      <c r="B3" s="2"/>
      <c r="C3" s="2"/>
      <c r="D3" s="85" t="s">
        <v>4</v>
      </c>
      <c r="E3" s="7" t="s">
        <v>5</v>
      </c>
      <c r="F3" s="85" t="s">
        <v>79</v>
      </c>
      <c r="G3" s="7" t="s">
        <v>60</v>
      </c>
      <c r="H3" s="85" t="s">
        <v>61</v>
      </c>
      <c r="I3" s="7" t="s">
        <v>62</v>
      </c>
      <c r="J3" s="85" t="s">
        <v>63</v>
      </c>
      <c r="K3" s="7" t="s">
        <v>64</v>
      </c>
      <c r="L3" s="85" t="s">
        <v>65</v>
      </c>
      <c r="M3" s="85" t="s">
        <v>66</v>
      </c>
      <c r="N3" s="7" t="s">
        <v>67</v>
      </c>
      <c r="O3" s="85" t="s">
        <v>68</v>
      </c>
    </row>
    <row r="4" spans="1:15" ht="15" customHeight="1" x14ac:dyDescent="0.25">
      <c r="A4" s="8">
        <v>1</v>
      </c>
      <c r="B4" s="8" t="s">
        <v>86</v>
      </c>
      <c r="C4" s="9" t="s">
        <v>17</v>
      </c>
      <c r="D4" s="105">
        <v>111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x14ac:dyDescent="0.25">
      <c r="A5" s="12"/>
      <c r="B5" s="12"/>
      <c r="C5" s="9" t="s">
        <v>18</v>
      </c>
      <c r="D5" s="105">
        <v>18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15" x14ac:dyDescent="0.25">
      <c r="A6" s="12"/>
      <c r="B6" s="12"/>
      <c r="C6" s="9" t="s">
        <v>19</v>
      </c>
      <c r="D6" s="105">
        <v>0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ht="15" x14ac:dyDescent="0.25">
      <c r="A7" s="12"/>
      <c r="B7" s="12"/>
      <c r="C7" s="9" t="s">
        <v>20</v>
      </c>
      <c r="D7" s="105">
        <v>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15" ht="15" x14ac:dyDescent="0.25">
      <c r="A8" s="12"/>
      <c r="B8" s="12"/>
      <c r="C8" s="9" t="s">
        <v>21</v>
      </c>
      <c r="D8" s="105">
        <v>0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ht="25.5" x14ac:dyDescent="0.25">
      <c r="A9" s="12"/>
      <c r="B9" s="12"/>
      <c r="C9" s="13" t="s">
        <v>22</v>
      </c>
      <c r="D9" s="105">
        <v>0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x14ac:dyDescent="0.25">
      <c r="A10" s="14"/>
      <c r="B10" s="14"/>
      <c r="C10" s="15" t="s">
        <v>23</v>
      </c>
      <c r="D10" s="89">
        <f t="shared" ref="D10:G10" si="0">SUM(D4:D9)</f>
        <v>129</v>
      </c>
      <c r="E10" s="89">
        <f t="shared" si="0"/>
        <v>0</v>
      </c>
      <c r="F10" s="89">
        <f t="shared" si="0"/>
        <v>0</v>
      </c>
      <c r="G10" s="89">
        <f t="shared" si="0"/>
        <v>0</v>
      </c>
      <c r="H10" s="89">
        <f t="shared" ref="H10:R10" si="1">SUM(H4:H9)</f>
        <v>0</v>
      </c>
      <c r="I10" s="89">
        <f t="shared" si="1"/>
        <v>0</v>
      </c>
      <c r="J10" s="89">
        <f t="shared" si="1"/>
        <v>0</v>
      </c>
      <c r="K10" s="89">
        <f t="shared" si="1"/>
        <v>0</v>
      </c>
      <c r="L10" s="89">
        <f t="shared" si="1"/>
        <v>0</v>
      </c>
      <c r="M10" s="89">
        <f t="shared" si="1"/>
        <v>0</v>
      </c>
      <c r="N10" s="89">
        <f t="shared" si="1"/>
        <v>0</v>
      </c>
      <c r="O10" s="89">
        <f t="shared" si="1"/>
        <v>0</v>
      </c>
    </row>
    <row r="11" spans="1:15" ht="15" customHeight="1" x14ac:dyDescent="0.25">
      <c r="A11" s="8">
        <v>2</v>
      </c>
      <c r="B11" s="8" t="s">
        <v>87</v>
      </c>
      <c r="C11" s="9" t="s">
        <v>17</v>
      </c>
      <c r="D11" s="106">
        <v>30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5" ht="15" x14ac:dyDescent="0.25">
      <c r="A12" s="12"/>
      <c r="B12" s="12"/>
      <c r="C12" s="9" t="s">
        <v>18</v>
      </c>
      <c r="D12" s="106">
        <v>15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ht="14.25" customHeight="1" x14ac:dyDescent="0.25">
      <c r="A13" s="12"/>
      <c r="B13" s="12"/>
      <c r="C13" s="9" t="s">
        <v>19</v>
      </c>
      <c r="D13" s="106">
        <v>1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15" ht="14.25" customHeight="1" x14ac:dyDescent="0.25">
      <c r="A14" s="12"/>
      <c r="B14" s="12"/>
      <c r="C14" s="9" t="s">
        <v>20</v>
      </c>
      <c r="D14" s="106">
        <v>0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1:15" ht="15" x14ac:dyDescent="0.25">
      <c r="A15" s="12"/>
      <c r="B15" s="12"/>
      <c r="C15" s="9" t="s">
        <v>21</v>
      </c>
      <c r="D15" s="106">
        <v>0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1:15" ht="25.5" x14ac:dyDescent="0.25">
      <c r="A16" s="12"/>
      <c r="B16" s="12"/>
      <c r="C16" s="13" t="s">
        <v>22</v>
      </c>
      <c r="D16" s="106">
        <v>0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15" x14ac:dyDescent="0.25">
      <c r="A17" s="14"/>
      <c r="B17" s="14"/>
      <c r="C17" s="15" t="s">
        <v>23</v>
      </c>
      <c r="D17" s="89">
        <f t="shared" ref="D17:G17" si="2">SUM(D11:D16)</f>
        <v>46</v>
      </c>
      <c r="E17" s="89">
        <f t="shared" si="2"/>
        <v>0</v>
      </c>
      <c r="F17" s="89">
        <f t="shared" si="2"/>
        <v>0</v>
      </c>
      <c r="G17" s="89">
        <f t="shared" si="2"/>
        <v>0</v>
      </c>
      <c r="H17" s="89">
        <f t="shared" ref="H17:R17" si="3">SUM(H11:H16)</f>
        <v>0</v>
      </c>
      <c r="I17" s="89">
        <f t="shared" si="3"/>
        <v>0</v>
      </c>
      <c r="J17" s="89">
        <f t="shared" si="3"/>
        <v>0</v>
      </c>
      <c r="K17" s="89">
        <f t="shared" si="3"/>
        <v>0</v>
      </c>
      <c r="L17" s="89">
        <f t="shared" si="3"/>
        <v>0</v>
      </c>
      <c r="M17" s="89">
        <f t="shared" si="3"/>
        <v>0</v>
      </c>
      <c r="N17" s="89">
        <f t="shared" si="3"/>
        <v>0</v>
      </c>
      <c r="O17" s="89">
        <f t="shared" si="3"/>
        <v>0</v>
      </c>
    </row>
    <row r="18" spans="1:15" x14ac:dyDescent="0.25">
      <c r="A18" s="8">
        <v>3</v>
      </c>
      <c r="B18" s="8" t="s">
        <v>88</v>
      </c>
      <c r="C18" s="9" t="s">
        <v>17</v>
      </c>
      <c r="D18" s="87">
        <v>930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1:15" ht="15" customHeight="1" x14ac:dyDescent="0.25">
      <c r="A19" s="12"/>
      <c r="B19" s="12"/>
      <c r="C19" s="9" t="s">
        <v>18</v>
      </c>
      <c r="D19" s="87">
        <v>197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5" ht="15" customHeight="1" x14ac:dyDescent="0.25">
      <c r="A20" s="12"/>
      <c r="B20" s="12"/>
      <c r="C20" s="9" t="s">
        <v>19</v>
      </c>
      <c r="D20" s="87">
        <v>0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5" x14ac:dyDescent="0.25">
      <c r="A21" s="12"/>
      <c r="B21" s="12"/>
      <c r="C21" s="9" t="s">
        <v>20</v>
      </c>
      <c r="D21" s="87">
        <v>9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1:15" ht="15" customHeight="1" x14ac:dyDescent="0.25">
      <c r="A22" s="12"/>
      <c r="B22" s="12"/>
      <c r="C22" s="9" t="s">
        <v>21</v>
      </c>
      <c r="D22" s="87">
        <v>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1:15" ht="27" customHeight="1" x14ac:dyDescent="0.25">
      <c r="A23" s="12"/>
      <c r="B23" s="12"/>
      <c r="C23" s="13" t="s">
        <v>22</v>
      </c>
      <c r="D23" s="87">
        <v>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5" ht="15" customHeight="1" x14ac:dyDescent="0.25">
      <c r="A24" s="14"/>
      <c r="B24" s="14"/>
      <c r="C24" s="15" t="s">
        <v>23</v>
      </c>
      <c r="D24" s="89">
        <f t="shared" ref="D24:G24" si="4">SUM(D18:D23)</f>
        <v>1136</v>
      </c>
      <c r="E24" s="89">
        <f t="shared" si="4"/>
        <v>0</v>
      </c>
      <c r="F24" s="89">
        <f t="shared" si="4"/>
        <v>0</v>
      </c>
      <c r="G24" s="89">
        <f t="shared" si="4"/>
        <v>0</v>
      </c>
      <c r="H24" s="89">
        <f t="shared" ref="H24:S24" si="5">SUM(H18:H23)</f>
        <v>0</v>
      </c>
      <c r="I24" s="89">
        <f t="shared" si="5"/>
        <v>0</v>
      </c>
      <c r="J24" s="89">
        <f t="shared" si="5"/>
        <v>0</v>
      </c>
      <c r="K24" s="89">
        <f t="shared" si="5"/>
        <v>0</v>
      </c>
      <c r="L24" s="89">
        <f t="shared" si="5"/>
        <v>0</v>
      </c>
      <c r="M24" s="89">
        <f t="shared" si="5"/>
        <v>0</v>
      </c>
      <c r="N24" s="89">
        <f t="shared" si="5"/>
        <v>0</v>
      </c>
      <c r="O24" s="89">
        <f t="shared" si="5"/>
        <v>0</v>
      </c>
    </row>
    <row r="25" spans="1:15" x14ac:dyDescent="0.25">
      <c r="A25" s="8">
        <v>4</v>
      </c>
      <c r="B25" s="8" t="s">
        <v>89</v>
      </c>
      <c r="C25" s="9" t="s">
        <v>17</v>
      </c>
      <c r="D25" s="87">
        <v>17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1:15" x14ac:dyDescent="0.25">
      <c r="A26" s="12"/>
      <c r="B26" s="12"/>
      <c r="C26" s="9" t="s">
        <v>18</v>
      </c>
      <c r="D26" s="87">
        <v>3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1:15" x14ac:dyDescent="0.25">
      <c r="A27" s="12"/>
      <c r="B27" s="12"/>
      <c r="C27" s="9" t="s">
        <v>19</v>
      </c>
      <c r="D27" s="87">
        <v>0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1:15" x14ac:dyDescent="0.25">
      <c r="A28" s="12"/>
      <c r="B28" s="12"/>
      <c r="C28" s="9" t="s">
        <v>20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12"/>
      <c r="B29" s="12"/>
      <c r="C29" s="9" t="s">
        <v>21</v>
      </c>
      <c r="D29" s="10"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25.5" x14ac:dyDescent="0.25">
      <c r="A30" s="12"/>
      <c r="B30" s="12"/>
      <c r="C30" s="13" t="s">
        <v>22</v>
      </c>
      <c r="D30" s="10">
        <v>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14"/>
      <c r="B31" s="14"/>
      <c r="C31" s="15" t="s">
        <v>23</v>
      </c>
      <c r="D31" s="89">
        <f t="shared" ref="D31:G31" si="6">SUM(D25:D30)</f>
        <v>20</v>
      </c>
      <c r="E31" s="89">
        <f t="shared" si="6"/>
        <v>0</v>
      </c>
      <c r="F31" s="89">
        <f t="shared" si="6"/>
        <v>0</v>
      </c>
      <c r="G31" s="89">
        <f t="shared" si="6"/>
        <v>0</v>
      </c>
      <c r="H31" s="89">
        <f t="shared" ref="H31:R31" si="7">SUM(H25:H30)</f>
        <v>0</v>
      </c>
      <c r="I31" s="89">
        <f t="shared" si="7"/>
        <v>0</v>
      </c>
      <c r="J31" s="89">
        <f t="shared" si="7"/>
        <v>0</v>
      </c>
      <c r="K31" s="89">
        <f t="shared" si="7"/>
        <v>0</v>
      </c>
      <c r="L31" s="89">
        <f t="shared" si="7"/>
        <v>0</v>
      </c>
      <c r="M31" s="89">
        <f t="shared" si="7"/>
        <v>0</v>
      </c>
      <c r="N31" s="89">
        <f t="shared" si="7"/>
        <v>0</v>
      </c>
      <c r="O31" s="89">
        <f t="shared" si="7"/>
        <v>0</v>
      </c>
    </row>
    <row r="32" spans="1:15" x14ac:dyDescent="0.25">
      <c r="A32" s="8">
        <v>6</v>
      </c>
      <c r="B32" s="8" t="s">
        <v>90</v>
      </c>
      <c r="C32" s="9" t="s">
        <v>17</v>
      </c>
      <c r="D32" s="10">
        <v>26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x14ac:dyDescent="0.25">
      <c r="A33" s="12"/>
      <c r="B33" s="12"/>
      <c r="C33" s="9" t="s">
        <v>18</v>
      </c>
      <c r="D33" s="10">
        <v>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12"/>
      <c r="B34" s="12"/>
      <c r="C34" s="9" t="s">
        <v>19</v>
      </c>
      <c r="D34" s="10">
        <v>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2"/>
      <c r="B35" s="12"/>
      <c r="C35" s="9" t="s">
        <v>20</v>
      </c>
      <c r="D35" s="10"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2"/>
      <c r="B36" s="12"/>
      <c r="C36" s="9" t="s">
        <v>21</v>
      </c>
      <c r="D36" s="10"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25.5" x14ac:dyDescent="0.25">
      <c r="A37" s="12"/>
      <c r="B37" s="12"/>
      <c r="C37" s="13" t="s">
        <v>22</v>
      </c>
      <c r="D37" s="10">
        <v>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14"/>
      <c r="B38" s="14"/>
      <c r="C38" s="15" t="s">
        <v>23</v>
      </c>
      <c r="D38" s="89">
        <f t="shared" ref="D38:G38" si="8">SUM(D32:D37)</f>
        <v>35</v>
      </c>
      <c r="E38" s="89">
        <f t="shared" si="8"/>
        <v>0</v>
      </c>
      <c r="F38" s="89">
        <f t="shared" si="8"/>
        <v>0</v>
      </c>
      <c r="G38" s="89">
        <f t="shared" si="8"/>
        <v>0</v>
      </c>
      <c r="H38" s="89">
        <f t="shared" ref="H38:S38" si="9">SUM(H32:H37)</f>
        <v>0</v>
      </c>
      <c r="I38" s="89">
        <f t="shared" si="9"/>
        <v>0</v>
      </c>
      <c r="J38" s="89">
        <f t="shared" si="9"/>
        <v>0</v>
      </c>
      <c r="K38" s="89">
        <f t="shared" si="9"/>
        <v>0</v>
      </c>
      <c r="L38" s="89">
        <f t="shared" si="9"/>
        <v>0</v>
      </c>
      <c r="M38" s="89">
        <f t="shared" si="9"/>
        <v>0</v>
      </c>
      <c r="N38" s="89">
        <f t="shared" si="9"/>
        <v>0</v>
      </c>
      <c r="O38" s="89">
        <f t="shared" si="9"/>
        <v>0</v>
      </c>
    </row>
    <row r="39" spans="1:15" x14ac:dyDescent="0.25">
      <c r="A39" s="8">
        <v>7</v>
      </c>
      <c r="B39" s="8" t="s">
        <v>91</v>
      </c>
      <c r="C39" s="9" t="s">
        <v>17</v>
      </c>
      <c r="D39" s="10">
        <v>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12"/>
      <c r="B40" s="12"/>
      <c r="C40" s="9" t="s">
        <v>18</v>
      </c>
      <c r="D40" s="10">
        <v>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12"/>
      <c r="B41" s="12"/>
      <c r="C41" s="9" t="s">
        <v>19</v>
      </c>
      <c r="D41" s="10"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5">
      <c r="A42" s="12"/>
      <c r="B42" s="12"/>
      <c r="C42" s="9" t="s">
        <v>20</v>
      </c>
      <c r="D42" s="10"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5">
      <c r="A43" s="12"/>
      <c r="B43" s="12"/>
      <c r="C43" s="9" t="s">
        <v>21</v>
      </c>
      <c r="D43" s="10"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25.5" x14ac:dyDescent="0.25">
      <c r="A44" s="12"/>
      <c r="B44" s="12"/>
      <c r="C44" s="13" t="s">
        <v>22</v>
      </c>
      <c r="D44" s="10"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14"/>
      <c r="B45" s="14"/>
      <c r="C45" s="15" t="s">
        <v>23</v>
      </c>
      <c r="D45" s="89">
        <f t="shared" ref="D45:G45" si="10">SUM(D39:D44)</f>
        <v>0</v>
      </c>
      <c r="E45" s="89">
        <f t="shared" si="10"/>
        <v>0</v>
      </c>
      <c r="F45" s="89">
        <f t="shared" si="10"/>
        <v>0</v>
      </c>
      <c r="G45" s="89">
        <f t="shared" si="10"/>
        <v>0</v>
      </c>
      <c r="H45" s="89">
        <f t="shared" ref="H45:S45" si="11">SUM(H39:H44)</f>
        <v>0</v>
      </c>
      <c r="I45" s="89">
        <f t="shared" si="11"/>
        <v>0</v>
      </c>
      <c r="J45" s="89">
        <f t="shared" si="11"/>
        <v>0</v>
      </c>
      <c r="K45" s="89">
        <f t="shared" si="11"/>
        <v>0</v>
      </c>
      <c r="L45" s="89">
        <f t="shared" si="11"/>
        <v>0</v>
      </c>
      <c r="M45" s="89">
        <f t="shared" si="11"/>
        <v>0</v>
      </c>
      <c r="N45" s="89">
        <f t="shared" si="11"/>
        <v>0</v>
      </c>
      <c r="O45" s="89">
        <f t="shared" si="11"/>
        <v>0</v>
      </c>
    </row>
    <row r="46" spans="1:15" x14ac:dyDescent="0.25">
      <c r="A46" s="8">
        <v>8</v>
      </c>
      <c r="B46" s="8" t="s">
        <v>92</v>
      </c>
      <c r="C46" s="9" t="s">
        <v>17</v>
      </c>
      <c r="D46" s="10"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5">
      <c r="A47" s="12"/>
      <c r="B47" s="12"/>
      <c r="C47" s="9" t="s">
        <v>18</v>
      </c>
      <c r="D47" s="10"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12"/>
      <c r="B48" s="12"/>
      <c r="C48" s="9" t="s">
        <v>19</v>
      </c>
      <c r="D48" s="10"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5">
      <c r="A49" s="12"/>
      <c r="B49" s="12"/>
      <c r="C49" s="9" t="s">
        <v>20</v>
      </c>
      <c r="D49" s="10"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5">
      <c r="A50" s="12"/>
      <c r="B50" s="12"/>
      <c r="C50" s="9" t="s">
        <v>21</v>
      </c>
      <c r="D50" s="10">
        <v>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ht="25.5" x14ac:dyDescent="0.25">
      <c r="A51" s="12"/>
      <c r="B51" s="12"/>
      <c r="C51" s="13" t="s">
        <v>22</v>
      </c>
      <c r="D51" s="10"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5">
      <c r="A52" s="14"/>
      <c r="B52" s="14"/>
      <c r="C52" s="15" t="s">
        <v>23</v>
      </c>
      <c r="D52" s="89">
        <f t="shared" ref="D52:G52" si="12">SUM(D46:D51)</f>
        <v>0</v>
      </c>
      <c r="E52" s="89">
        <f t="shared" si="12"/>
        <v>0</v>
      </c>
      <c r="F52" s="89">
        <f t="shared" si="12"/>
        <v>0</v>
      </c>
      <c r="G52" s="89">
        <f t="shared" si="12"/>
        <v>0</v>
      </c>
      <c r="H52" s="89">
        <f t="shared" ref="H52:R52" si="13">SUM(H46:H51)</f>
        <v>0</v>
      </c>
      <c r="I52" s="89">
        <f t="shared" si="13"/>
        <v>0</v>
      </c>
      <c r="J52" s="89">
        <f t="shared" si="13"/>
        <v>0</v>
      </c>
      <c r="K52" s="89">
        <f t="shared" si="13"/>
        <v>0</v>
      </c>
      <c r="L52" s="89">
        <f t="shared" si="13"/>
        <v>0</v>
      </c>
      <c r="M52" s="89">
        <f t="shared" si="13"/>
        <v>0</v>
      </c>
      <c r="N52" s="89">
        <f t="shared" si="13"/>
        <v>0</v>
      </c>
      <c r="O52" s="89">
        <f t="shared" si="13"/>
        <v>0</v>
      </c>
    </row>
    <row r="53" spans="1:15" ht="14.25" x14ac:dyDescent="0.25">
      <c r="A53" s="8">
        <v>9</v>
      </c>
      <c r="B53" s="8" t="s">
        <v>93</v>
      </c>
      <c r="C53" s="9" t="s">
        <v>17</v>
      </c>
      <c r="D53" s="10">
        <v>0</v>
      </c>
      <c r="E53" s="10">
        <v>0</v>
      </c>
      <c r="F53" s="107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</row>
    <row r="54" spans="1:15" x14ac:dyDescent="0.25">
      <c r="A54" s="12"/>
      <c r="B54" s="12"/>
      <c r="C54" s="9" t="s">
        <v>18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</row>
    <row r="55" spans="1:15" x14ac:dyDescent="0.25">
      <c r="A55" s="12"/>
      <c r="B55" s="12"/>
      <c r="C55" s="9" t="s">
        <v>19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</row>
    <row r="56" spans="1:15" x14ac:dyDescent="0.25">
      <c r="A56" s="12"/>
      <c r="B56" s="12"/>
      <c r="C56" s="9" t="s">
        <v>20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1:15" x14ac:dyDescent="0.25">
      <c r="A57" s="12"/>
      <c r="B57" s="12"/>
      <c r="C57" s="9" t="s">
        <v>21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1:15" ht="25.5" x14ac:dyDescent="0.25">
      <c r="A58" s="12"/>
      <c r="B58" s="12"/>
      <c r="C58" s="13" t="s">
        <v>22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</row>
    <row r="59" spans="1:15" x14ac:dyDescent="0.25">
      <c r="A59" s="14"/>
      <c r="B59" s="14"/>
      <c r="C59" s="15" t="s">
        <v>23</v>
      </c>
      <c r="D59" s="89">
        <f t="shared" ref="D59:G59" si="14">SUM(D53:D58)</f>
        <v>0</v>
      </c>
      <c r="E59" s="89">
        <f t="shared" si="14"/>
        <v>0</v>
      </c>
      <c r="F59" s="89">
        <f t="shared" si="14"/>
        <v>0</v>
      </c>
      <c r="G59" s="89">
        <f t="shared" si="14"/>
        <v>0</v>
      </c>
      <c r="H59" s="89">
        <v>19</v>
      </c>
      <c r="I59" s="89">
        <f t="shared" ref="I59" si="15">SUM(I53:I58)</f>
        <v>0</v>
      </c>
      <c r="J59" s="89">
        <v>0</v>
      </c>
      <c r="K59" s="89">
        <f t="shared" ref="K59:O59" si="16">SUM(K53:K58)</f>
        <v>0</v>
      </c>
      <c r="L59" s="89">
        <f t="shared" si="16"/>
        <v>0</v>
      </c>
      <c r="M59" s="89">
        <f t="shared" si="16"/>
        <v>0</v>
      </c>
      <c r="N59" s="89">
        <f t="shared" si="16"/>
        <v>0</v>
      </c>
      <c r="O59" s="89">
        <f t="shared" si="16"/>
        <v>0</v>
      </c>
    </row>
    <row r="60" spans="1:15" ht="12.75" customHeight="1" x14ac:dyDescent="0.25">
      <c r="A60" s="97"/>
      <c r="B60" s="97" t="s">
        <v>77</v>
      </c>
      <c r="C60" s="9" t="s">
        <v>17</v>
      </c>
      <c r="D60" s="10">
        <f t="shared" ref="D60:H63" si="17">AVERAGE(D4,D11,D18,D25,D32,D39,D46,D53)</f>
        <v>139.25</v>
      </c>
      <c r="E60" s="10">
        <f t="shared" si="17"/>
        <v>0</v>
      </c>
      <c r="F60" s="10">
        <f t="shared" si="17"/>
        <v>0</v>
      </c>
      <c r="G60" s="10">
        <f t="shared" si="17"/>
        <v>0</v>
      </c>
      <c r="H60" s="10">
        <f t="shared" si="17"/>
        <v>0</v>
      </c>
      <c r="I60" s="10">
        <f t="shared" ref="I60:T63" si="18">AVERAGE(I4,I11,I18,I25,I32,I39,I46,I53)</f>
        <v>0</v>
      </c>
      <c r="J60" s="10">
        <f t="shared" si="18"/>
        <v>0</v>
      </c>
      <c r="K60" s="10">
        <f t="shared" si="18"/>
        <v>0</v>
      </c>
      <c r="L60" s="10">
        <f t="shared" si="18"/>
        <v>0</v>
      </c>
      <c r="M60" s="10">
        <f t="shared" si="18"/>
        <v>0</v>
      </c>
      <c r="N60" s="10">
        <f t="shared" si="18"/>
        <v>0</v>
      </c>
      <c r="O60" s="10">
        <f t="shared" si="18"/>
        <v>0</v>
      </c>
    </row>
    <row r="61" spans="1:15" x14ac:dyDescent="0.25">
      <c r="A61" s="100"/>
      <c r="B61" s="100"/>
      <c r="C61" s="9" t="s">
        <v>18</v>
      </c>
      <c r="D61" s="10">
        <f t="shared" si="17"/>
        <v>30.125</v>
      </c>
      <c r="E61" s="10">
        <f t="shared" si="17"/>
        <v>0</v>
      </c>
      <c r="F61" s="10">
        <f t="shared" si="17"/>
        <v>0</v>
      </c>
      <c r="G61" s="10">
        <f t="shared" si="17"/>
        <v>0</v>
      </c>
      <c r="H61" s="10">
        <f t="shared" si="17"/>
        <v>0</v>
      </c>
      <c r="I61" s="10">
        <f t="shared" si="18"/>
        <v>0</v>
      </c>
      <c r="J61" s="10">
        <f t="shared" si="18"/>
        <v>0</v>
      </c>
      <c r="K61" s="10">
        <f t="shared" si="18"/>
        <v>0</v>
      </c>
      <c r="L61" s="10">
        <f t="shared" si="18"/>
        <v>0</v>
      </c>
      <c r="M61" s="10">
        <f t="shared" si="18"/>
        <v>0</v>
      </c>
      <c r="N61" s="10">
        <f t="shared" si="18"/>
        <v>0</v>
      </c>
      <c r="O61" s="10">
        <f t="shared" si="18"/>
        <v>0</v>
      </c>
    </row>
    <row r="62" spans="1:15" x14ac:dyDescent="0.25">
      <c r="A62" s="100"/>
      <c r="B62" s="100"/>
      <c r="C62" s="9" t="s">
        <v>19</v>
      </c>
      <c r="D62" s="10">
        <f t="shared" si="17"/>
        <v>0.25</v>
      </c>
      <c r="E62" s="10">
        <f t="shared" si="17"/>
        <v>0</v>
      </c>
      <c r="F62" s="10">
        <f t="shared" si="17"/>
        <v>0</v>
      </c>
      <c r="G62" s="10">
        <f t="shared" si="17"/>
        <v>0</v>
      </c>
      <c r="H62" s="10">
        <f t="shared" si="17"/>
        <v>0</v>
      </c>
      <c r="I62" s="10">
        <f t="shared" si="18"/>
        <v>0</v>
      </c>
      <c r="J62" s="10">
        <f t="shared" si="18"/>
        <v>0</v>
      </c>
      <c r="K62" s="10">
        <f t="shared" si="18"/>
        <v>0</v>
      </c>
      <c r="L62" s="10">
        <f t="shared" si="18"/>
        <v>0</v>
      </c>
      <c r="M62" s="10">
        <f t="shared" si="18"/>
        <v>0</v>
      </c>
      <c r="N62" s="10">
        <f t="shared" si="18"/>
        <v>0</v>
      </c>
      <c r="O62" s="10">
        <f t="shared" si="18"/>
        <v>0</v>
      </c>
    </row>
    <row r="63" spans="1:15" x14ac:dyDescent="0.25">
      <c r="A63" s="100"/>
      <c r="B63" s="100"/>
      <c r="C63" s="9" t="s">
        <v>20</v>
      </c>
      <c r="D63" s="10">
        <f t="shared" si="17"/>
        <v>1.125</v>
      </c>
      <c r="E63" s="10">
        <f t="shared" si="17"/>
        <v>0</v>
      </c>
      <c r="F63" s="10">
        <f t="shared" si="17"/>
        <v>0</v>
      </c>
      <c r="G63" s="10">
        <f t="shared" si="17"/>
        <v>0</v>
      </c>
      <c r="H63" s="10">
        <f t="shared" si="17"/>
        <v>0</v>
      </c>
      <c r="I63" s="10">
        <f t="shared" si="18"/>
        <v>0</v>
      </c>
      <c r="J63" s="10">
        <f t="shared" si="18"/>
        <v>0</v>
      </c>
      <c r="K63" s="10">
        <f t="shared" si="18"/>
        <v>0</v>
      </c>
      <c r="L63" s="10">
        <f t="shared" si="18"/>
        <v>0</v>
      </c>
      <c r="M63" s="10">
        <f t="shared" si="18"/>
        <v>0</v>
      </c>
      <c r="N63" s="10">
        <f t="shared" si="18"/>
        <v>0</v>
      </c>
      <c r="O63" s="10">
        <f t="shared" si="18"/>
        <v>0</v>
      </c>
    </row>
    <row r="64" spans="1:15" x14ac:dyDescent="0.25">
      <c r="A64" s="100"/>
      <c r="B64" s="100"/>
      <c r="C64" s="9" t="s">
        <v>21</v>
      </c>
      <c r="D64" s="10">
        <f t="shared" ref="D64:O65" si="19">AVERAGE(D8,D15,D22,D29,D36,D43,D50,D57)</f>
        <v>0</v>
      </c>
      <c r="E64" s="10">
        <f t="shared" si="19"/>
        <v>0</v>
      </c>
      <c r="F64" s="10">
        <f t="shared" si="19"/>
        <v>0</v>
      </c>
      <c r="G64" s="10">
        <f t="shared" si="19"/>
        <v>0</v>
      </c>
      <c r="H64" s="10">
        <f t="shared" si="19"/>
        <v>0</v>
      </c>
      <c r="I64" s="10">
        <f t="shared" si="19"/>
        <v>0</v>
      </c>
      <c r="J64" s="10">
        <f t="shared" si="19"/>
        <v>0</v>
      </c>
      <c r="K64" s="10">
        <f t="shared" si="19"/>
        <v>0</v>
      </c>
      <c r="L64" s="10">
        <f t="shared" si="19"/>
        <v>0</v>
      </c>
      <c r="M64" s="10">
        <f t="shared" si="19"/>
        <v>0</v>
      </c>
      <c r="N64" s="10">
        <f t="shared" si="19"/>
        <v>0</v>
      </c>
      <c r="O64" s="10">
        <f t="shared" si="19"/>
        <v>0</v>
      </c>
    </row>
    <row r="65" spans="1:15" ht="25.5" x14ac:dyDescent="0.25">
      <c r="A65" s="100"/>
      <c r="B65" s="100"/>
      <c r="C65" s="13" t="s">
        <v>22</v>
      </c>
      <c r="D65" s="10">
        <f t="shared" si="19"/>
        <v>0</v>
      </c>
      <c r="E65" s="10">
        <f t="shared" si="19"/>
        <v>0</v>
      </c>
      <c r="F65" s="10">
        <f t="shared" si="19"/>
        <v>0</v>
      </c>
      <c r="G65" s="10">
        <f t="shared" si="19"/>
        <v>0</v>
      </c>
      <c r="H65" s="10">
        <f t="shared" si="19"/>
        <v>0</v>
      </c>
      <c r="I65" s="10">
        <f t="shared" si="19"/>
        <v>0</v>
      </c>
      <c r="J65" s="10">
        <f t="shared" si="19"/>
        <v>0</v>
      </c>
      <c r="K65" s="10">
        <f t="shared" si="19"/>
        <v>0</v>
      </c>
      <c r="L65" s="10">
        <f t="shared" si="19"/>
        <v>0</v>
      </c>
      <c r="M65" s="10">
        <f t="shared" si="19"/>
        <v>0</v>
      </c>
      <c r="N65" s="10">
        <f t="shared" si="19"/>
        <v>0</v>
      </c>
      <c r="O65" s="10">
        <f t="shared" si="19"/>
        <v>0</v>
      </c>
    </row>
    <row r="66" spans="1:15" x14ac:dyDescent="0.25">
      <c r="A66" s="101"/>
      <c r="B66" s="101"/>
      <c r="C66" s="15" t="s">
        <v>23</v>
      </c>
      <c r="D66" s="89">
        <f t="shared" ref="D66:O66" si="20">SUM(D60:D65)</f>
        <v>170.75</v>
      </c>
      <c r="E66" s="89">
        <f t="shared" si="20"/>
        <v>0</v>
      </c>
      <c r="F66" s="89">
        <f t="shared" si="20"/>
        <v>0</v>
      </c>
      <c r="G66" s="89">
        <f t="shared" si="20"/>
        <v>0</v>
      </c>
      <c r="H66" s="89">
        <f t="shared" si="20"/>
        <v>0</v>
      </c>
      <c r="I66" s="89">
        <f t="shared" si="20"/>
        <v>0</v>
      </c>
      <c r="J66" s="89">
        <f t="shared" si="20"/>
        <v>0</v>
      </c>
      <c r="K66" s="89">
        <f t="shared" si="20"/>
        <v>0</v>
      </c>
      <c r="L66" s="89">
        <f t="shared" si="20"/>
        <v>0</v>
      </c>
      <c r="M66" s="89">
        <f t="shared" si="20"/>
        <v>0</v>
      </c>
      <c r="N66" s="89">
        <f t="shared" si="20"/>
        <v>0</v>
      </c>
      <c r="O66" s="89">
        <f t="shared" si="20"/>
        <v>0</v>
      </c>
    </row>
    <row r="67" spans="1:15" x14ac:dyDescent="0.25">
      <c r="A67" s="76" t="s">
        <v>78</v>
      </c>
      <c r="B67" s="76"/>
      <c r="C67" s="76"/>
      <c r="D67" s="70">
        <f t="shared" ref="D67:G67" si="21">(D61+D62+D63+D64+D65)/D66*100</f>
        <v>18.448023426061493</v>
      </c>
      <c r="E67" s="70" t="e">
        <f t="shared" si="21"/>
        <v>#DIV/0!</v>
      </c>
      <c r="F67" s="70" t="e">
        <f t="shared" si="21"/>
        <v>#DIV/0!</v>
      </c>
      <c r="G67" s="70" t="e">
        <f t="shared" si="21"/>
        <v>#DIV/0!</v>
      </c>
      <c r="H67" s="70" t="e">
        <f>(H61+H62+H63+H64+H65)/H66*100</f>
        <v>#DIV/0!</v>
      </c>
      <c r="I67" s="70" t="e">
        <f t="shared" ref="I67:J67" si="22">(I61+I62+I63+I64+I65)/I66*100</f>
        <v>#DIV/0!</v>
      </c>
      <c r="J67" s="70" t="e">
        <f t="shared" si="22"/>
        <v>#DIV/0!</v>
      </c>
      <c r="K67" s="70" t="e">
        <f>(K61+K62+K63+K64+K65)/K66*100</f>
        <v>#DIV/0!</v>
      </c>
      <c r="L67" s="70" t="e">
        <f t="shared" ref="L67:N67" si="23">(L61+L62+L63+L64+L65)/L66*100</f>
        <v>#DIV/0!</v>
      </c>
      <c r="M67" s="70" t="e">
        <f t="shared" si="23"/>
        <v>#DIV/0!</v>
      </c>
      <c r="N67" s="70" t="e">
        <f t="shared" si="23"/>
        <v>#DIV/0!</v>
      </c>
      <c r="O67" s="70" t="e">
        <f>(O61+O62+O63+O64+O65)/O66*100</f>
        <v>#DIV/0!</v>
      </c>
    </row>
    <row r="68" spans="1:15" x14ac:dyDescent="0.25">
      <c r="D68" s="77"/>
      <c r="O68" s="77">
        <f>AVERAGE(D67)</f>
        <v>18.448023426061493</v>
      </c>
    </row>
  </sheetData>
  <mergeCells count="24">
    <mergeCell ref="A67:C67"/>
    <mergeCell ref="A46:A52"/>
    <mergeCell ref="B46:B52"/>
    <mergeCell ref="A53:A59"/>
    <mergeCell ref="B53:B59"/>
    <mergeCell ref="A60:A66"/>
    <mergeCell ref="B60:B66"/>
    <mergeCell ref="A25:A31"/>
    <mergeCell ref="B25:B31"/>
    <mergeCell ref="A32:A38"/>
    <mergeCell ref="B32:B38"/>
    <mergeCell ref="A39:A45"/>
    <mergeCell ref="B39:B45"/>
    <mergeCell ref="A4:A10"/>
    <mergeCell ref="B4:B10"/>
    <mergeCell ref="A11:A17"/>
    <mergeCell ref="B11:B17"/>
    <mergeCell ref="A18:A24"/>
    <mergeCell ref="B18:B24"/>
    <mergeCell ref="A1:O1"/>
    <mergeCell ref="A2:A3"/>
    <mergeCell ref="B2:B3"/>
    <mergeCell ref="C2:C3"/>
    <mergeCell ref="D2:O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E849-FEE9-48BE-B576-0D794EF9C37F}">
  <dimension ref="A1:P131"/>
  <sheetViews>
    <sheetView topLeftCell="A49" workbookViewId="0">
      <selection activeCell="R61" sqref="R61"/>
    </sheetView>
  </sheetViews>
  <sheetFormatPr defaultRowHeight="12.75" x14ac:dyDescent="0.25"/>
  <cols>
    <col min="1" max="1" width="3.7109375" style="11" customWidth="1"/>
    <col min="2" max="2" width="10.42578125" style="11" customWidth="1"/>
    <col min="3" max="3" width="3.5703125" style="11" customWidth="1"/>
    <col min="4" max="4" width="11" style="11" customWidth="1"/>
    <col min="5" max="15" width="4.28515625" style="11" customWidth="1"/>
    <col min="16" max="16" width="6.42578125" style="11" customWidth="1"/>
    <col min="17" max="16384" width="9.140625" style="11"/>
  </cols>
  <sheetData>
    <row r="1" spans="1:16" ht="38.25" customHeight="1" x14ac:dyDescent="0.25">
      <c r="A1" s="84" t="str">
        <f>[1]амбулатори!A1</f>
        <v>Төв эмнэлэг, тусгай мэргэжлийн төвүүдийн 2017 оны 1 сарын 26 - 2022 оны 01 сарын 31  хүлээгдлийн мэдээ</v>
      </c>
      <c r="B1" s="84"/>
      <c r="C1" s="84"/>
      <c r="D1" s="84"/>
    </row>
    <row r="2" spans="1:16" ht="15" customHeight="1" x14ac:dyDescent="0.25">
      <c r="A2" s="2" t="s">
        <v>0</v>
      </c>
      <c r="B2" s="2" t="s">
        <v>1</v>
      </c>
      <c r="C2" s="21" t="s">
        <v>2</v>
      </c>
      <c r="D2" s="1"/>
      <c r="E2" s="3">
        <v>2022</v>
      </c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41.25" customHeight="1" x14ac:dyDescent="0.25">
      <c r="A3" s="2"/>
      <c r="B3" s="2"/>
      <c r="C3" s="22"/>
      <c r="D3" s="6"/>
      <c r="E3" s="85" t="s">
        <v>4</v>
      </c>
      <c r="F3" s="7" t="s">
        <v>5</v>
      </c>
      <c r="G3" s="7" t="s">
        <v>6</v>
      </c>
      <c r="H3" s="85" t="s">
        <v>60</v>
      </c>
      <c r="I3" s="85" t="s">
        <v>61</v>
      </c>
      <c r="J3" s="85" t="s">
        <v>62</v>
      </c>
      <c r="K3" s="85" t="s">
        <v>94</v>
      </c>
      <c r="L3" s="85" t="s">
        <v>64</v>
      </c>
      <c r="M3" s="85" t="s">
        <v>65</v>
      </c>
      <c r="N3" s="85" t="s">
        <v>66</v>
      </c>
      <c r="O3" s="7" t="s">
        <v>67</v>
      </c>
      <c r="P3" s="85" t="s">
        <v>68</v>
      </c>
    </row>
    <row r="4" spans="1:16" ht="39" customHeight="1" x14ac:dyDescent="0.25">
      <c r="A4" s="8">
        <v>1</v>
      </c>
      <c r="B4" s="8" t="s">
        <v>32</v>
      </c>
      <c r="C4" s="23" t="s">
        <v>33</v>
      </c>
      <c r="D4" s="24"/>
      <c r="E4" s="87">
        <f t="shared" ref="E4:O4" si="0">SUM(E5:E9)</f>
        <v>0</v>
      </c>
      <c r="F4" s="87">
        <f t="shared" si="0"/>
        <v>0</v>
      </c>
      <c r="G4" s="87">
        <f t="shared" si="0"/>
        <v>0</v>
      </c>
      <c r="H4" s="87">
        <f t="shared" si="0"/>
        <v>0</v>
      </c>
      <c r="I4" s="87">
        <f t="shared" si="0"/>
        <v>0</v>
      </c>
      <c r="J4" s="87">
        <f t="shared" si="0"/>
        <v>0</v>
      </c>
      <c r="K4" s="87">
        <f t="shared" si="0"/>
        <v>0</v>
      </c>
      <c r="L4" s="87">
        <f t="shared" si="0"/>
        <v>0</v>
      </c>
      <c r="M4" s="87">
        <f t="shared" si="0"/>
        <v>0</v>
      </c>
      <c r="N4" s="87">
        <f t="shared" si="0"/>
        <v>0</v>
      </c>
      <c r="O4" s="87">
        <f t="shared" si="0"/>
        <v>0</v>
      </c>
      <c r="P4" s="87">
        <f>SUM(P5:P9)</f>
        <v>0</v>
      </c>
    </row>
    <row r="5" spans="1:16" x14ac:dyDescent="0.25">
      <c r="A5" s="12"/>
      <c r="B5" s="12"/>
      <c r="C5" s="25" t="s">
        <v>34</v>
      </c>
      <c r="D5" s="26" t="s">
        <v>35</v>
      </c>
      <c r="E5" s="87"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ht="15.75" customHeight="1" x14ac:dyDescent="0.25">
      <c r="A6" s="12"/>
      <c r="B6" s="12"/>
      <c r="C6" s="25"/>
      <c r="D6" s="9" t="s">
        <v>20</v>
      </c>
      <c r="E6" s="87">
        <v>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ht="16.5" customHeight="1" x14ac:dyDescent="0.25">
      <c r="A7" s="12"/>
      <c r="B7" s="12"/>
      <c r="C7" s="25"/>
      <c r="D7" s="9" t="s">
        <v>21</v>
      </c>
      <c r="E7" s="87">
        <v>0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16" x14ac:dyDescent="0.25">
      <c r="A8" s="12"/>
      <c r="B8" s="12"/>
      <c r="C8" s="25"/>
      <c r="D8" s="9" t="s">
        <v>36</v>
      </c>
      <c r="E8" s="87">
        <v>0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</row>
    <row r="9" spans="1:16" ht="30" customHeight="1" x14ac:dyDescent="0.25">
      <c r="A9" s="12"/>
      <c r="B9" s="12"/>
      <c r="C9" s="27"/>
      <c r="D9" s="28" t="s">
        <v>37</v>
      </c>
      <c r="E9" s="87">
        <v>0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pans="1:16" ht="42" customHeight="1" x14ac:dyDescent="0.25">
      <c r="A10" s="8">
        <v>2</v>
      </c>
      <c r="B10" s="8" t="s">
        <v>38</v>
      </c>
      <c r="C10" s="23" t="s">
        <v>33</v>
      </c>
      <c r="D10" s="24"/>
      <c r="E10" s="87">
        <f t="shared" ref="E10:O10" si="1">SUM(E11:E15)</f>
        <v>4</v>
      </c>
      <c r="F10" s="87">
        <f t="shared" si="1"/>
        <v>0</v>
      </c>
      <c r="G10" s="87">
        <f t="shared" si="1"/>
        <v>0</v>
      </c>
      <c r="H10" s="87">
        <f t="shared" si="1"/>
        <v>0</v>
      </c>
      <c r="I10" s="87">
        <f t="shared" si="1"/>
        <v>0</v>
      </c>
      <c r="J10" s="87">
        <f t="shared" si="1"/>
        <v>0</v>
      </c>
      <c r="K10" s="87">
        <f t="shared" si="1"/>
        <v>0</v>
      </c>
      <c r="L10" s="87">
        <f t="shared" si="1"/>
        <v>0</v>
      </c>
      <c r="M10" s="87">
        <f t="shared" si="1"/>
        <v>0</v>
      </c>
      <c r="N10" s="87">
        <f t="shared" si="1"/>
        <v>0</v>
      </c>
      <c r="O10" s="87">
        <f t="shared" si="1"/>
        <v>0</v>
      </c>
      <c r="P10" s="87">
        <f>SUM(P11:P15)</f>
        <v>0</v>
      </c>
    </row>
    <row r="11" spans="1:16" x14ac:dyDescent="0.25">
      <c r="A11" s="12"/>
      <c r="B11" s="12"/>
      <c r="C11" s="25" t="s">
        <v>34</v>
      </c>
      <c r="D11" s="29" t="s">
        <v>35</v>
      </c>
      <c r="E11" s="87">
        <v>2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x14ac:dyDescent="0.25">
      <c r="A12" s="12"/>
      <c r="B12" s="12"/>
      <c r="C12" s="25"/>
      <c r="D12" s="9" t="s">
        <v>20</v>
      </c>
      <c r="E12" s="87">
        <v>2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pans="1:16" x14ac:dyDescent="0.25">
      <c r="A13" s="12"/>
      <c r="B13" s="12"/>
      <c r="C13" s="25"/>
      <c r="D13" s="9" t="s">
        <v>21</v>
      </c>
      <c r="E13" s="87">
        <v>0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16" x14ac:dyDescent="0.25">
      <c r="A14" s="12"/>
      <c r="B14" s="12"/>
      <c r="C14" s="25"/>
      <c r="D14" s="9" t="s">
        <v>36</v>
      </c>
      <c r="E14" s="87">
        <v>0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spans="1:16" ht="25.5" x14ac:dyDescent="0.25">
      <c r="A15" s="12"/>
      <c r="B15" s="12"/>
      <c r="C15" s="27"/>
      <c r="D15" s="28" t="s">
        <v>37</v>
      </c>
      <c r="E15" s="87">
        <v>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spans="1:16" ht="40.5" customHeight="1" x14ac:dyDescent="0.25">
      <c r="A16" s="8">
        <v>3</v>
      </c>
      <c r="B16" s="8" t="s">
        <v>39</v>
      </c>
      <c r="C16" s="30" t="s">
        <v>33</v>
      </c>
      <c r="D16" s="30"/>
      <c r="E16" s="87">
        <f t="shared" ref="E16:O16" si="2">SUM(E17:E21)</f>
        <v>4</v>
      </c>
      <c r="F16" s="87">
        <f t="shared" si="2"/>
        <v>0</v>
      </c>
      <c r="G16" s="87">
        <f t="shared" si="2"/>
        <v>0</v>
      </c>
      <c r="H16" s="87">
        <f t="shared" si="2"/>
        <v>0</v>
      </c>
      <c r="I16" s="87">
        <f t="shared" si="2"/>
        <v>0</v>
      </c>
      <c r="J16" s="87">
        <f t="shared" si="2"/>
        <v>0</v>
      </c>
      <c r="K16" s="87">
        <f t="shared" si="2"/>
        <v>0</v>
      </c>
      <c r="L16" s="87">
        <f t="shared" si="2"/>
        <v>0</v>
      </c>
      <c r="M16" s="87">
        <f t="shared" si="2"/>
        <v>0</v>
      </c>
      <c r="N16" s="87">
        <f t="shared" si="2"/>
        <v>0</v>
      </c>
      <c r="O16" s="87">
        <f t="shared" si="2"/>
        <v>0</v>
      </c>
      <c r="P16" s="87">
        <f>SUM(P17:P21)</f>
        <v>0</v>
      </c>
    </row>
    <row r="17" spans="1:16" ht="17.25" customHeight="1" x14ac:dyDescent="0.25">
      <c r="A17" s="12"/>
      <c r="B17" s="12"/>
      <c r="C17" s="25" t="s">
        <v>34</v>
      </c>
      <c r="D17" s="29" t="s">
        <v>35</v>
      </c>
      <c r="E17" s="87">
        <v>3</v>
      </c>
      <c r="F17" s="87"/>
      <c r="G17" s="108"/>
      <c r="H17" s="108"/>
      <c r="I17" s="108"/>
      <c r="J17" s="108"/>
      <c r="K17" s="108"/>
      <c r="L17" s="108"/>
      <c r="M17" s="108"/>
      <c r="N17" s="108"/>
      <c r="O17" s="108"/>
      <c r="P17" s="108"/>
    </row>
    <row r="18" spans="1:16" ht="18" customHeight="1" x14ac:dyDescent="0.25">
      <c r="A18" s="12"/>
      <c r="B18" s="12"/>
      <c r="C18" s="25"/>
      <c r="D18" s="9" t="s">
        <v>20</v>
      </c>
      <c r="E18" s="87">
        <v>1</v>
      </c>
      <c r="F18" s="87"/>
      <c r="G18" s="108"/>
      <c r="H18" s="108"/>
      <c r="I18" s="108"/>
      <c r="J18" s="108"/>
      <c r="K18" s="108"/>
      <c r="L18" s="108"/>
      <c r="M18" s="108"/>
      <c r="N18" s="108"/>
      <c r="O18" s="108"/>
      <c r="P18" s="108"/>
    </row>
    <row r="19" spans="1:16" ht="15" customHeight="1" x14ac:dyDescent="0.25">
      <c r="A19" s="12"/>
      <c r="B19" s="12"/>
      <c r="C19" s="25"/>
      <c r="D19" s="9" t="s">
        <v>21</v>
      </c>
      <c r="E19" s="87">
        <v>0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spans="1:16" x14ac:dyDescent="0.25">
      <c r="A20" s="12"/>
      <c r="B20" s="12"/>
      <c r="C20" s="25"/>
      <c r="D20" s="9" t="s">
        <v>36</v>
      </c>
      <c r="E20" s="87">
        <v>0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spans="1:16" ht="32.25" customHeight="1" x14ac:dyDescent="0.25">
      <c r="A21" s="12"/>
      <c r="B21" s="12"/>
      <c r="C21" s="27"/>
      <c r="D21" s="28" t="s">
        <v>37</v>
      </c>
      <c r="E21" s="87">
        <v>0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spans="1:16" ht="38.25" customHeight="1" x14ac:dyDescent="0.25">
      <c r="A22" s="8">
        <v>4</v>
      </c>
      <c r="B22" s="8" t="s">
        <v>40</v>
      </c>
      <c r="C22" s="31" t="s">
        <v>33</v>
      </c>
      <c r="D22" s="32"/>
      <c r="E22" s="87">
        <f t="shared" ref="E22:O22" si="3">SUM(E23:E27)</f>
        <v>104</v>
      </c>
      <c r="F22" s="87">
        <f t="shared" si="3"/>
        <v>0</v>
      </c>
      <c r="G22" s="87">
        <f t="shared" si="3"/>
        <v>0</v>
      </c>
      <c r="H22" s="87">
        <f t="shared" si="3"/>
        <v>0</v>
      </c>
      <c r="I22" s="87">
        <f t="shared" si="3"/>
        <v>0</v>
      </c>
      <c r="J22" s="87">
        <f t="shared" si="3"/>
        <v>0</v>
      </c>
      <c r="K22" s="87">
        <f t="shared" si="3"/>
        <v>0</v>
      </c>
      <c r="L22" s="87">
        <f t="shared" si="3"/>
        <v>0</v>
      </c>
      <c r="M22" s="87">
        <f t="shared" si="3"/>
        <v>0</v>
      </c>
      <c r="N22" s="87">
        <f t="shared" si="3"/>
        <v>0</v>
      </c>
      <c r="O22" s="87">
        <f t="shared" si="3"/>
        <v>0</v>
      </c>
      <c r="P22" s="87">
        <f>SUM(P23:P27)</f>
        <v>0</v>
      </c>
    </row>
    <row r="23" spans="1:16" x14ac:dyDescent="0.25">
      <c r="A23" s="12"/>
      <c r="B23" s="12"/>
      <c r="C23" s="33" t="s">
        <v>34</v>
      </c>
      <c r="D23" s="9" t="s">
        <v>35</v>
      </c>
      <c r="E23" s="87">
        <v>24</v>
      </c>
      <c r="F23" s="87"/>
      <c r="G23" s="87"/>
      <c r="H23" s="10"/>
      <c r="I23" s="87"/>
      <c r="J23" s="87"/>
      <c r="K23" s="87"/>
      <c r="L23" s="87"/>
      <c r="M23" s="87"/>
      <c r="N23" s="87"/>
      <c r="O23" s="87"/>
      <c r="P23" s="87"/>
    </row>
    <row r="24" spans="1:16" ht="18" customHeight="1" x14ac:dyDescent="0.25">
      <c r="A24" s="12"/>
      <c r="B24" s="12"/>
      <c r="C24" s="33"/>
      <c r="D24" s="9" t="s">
        <v>20</v>
      </c>
      <c r="E24" s="87">
        <v>24</v>
      </c>
      <c r="F24" s="87"/>
      <c r="G24" s="87"/>
      <c r="H24" s="10"/>
      <c r="I24" s="87"/>
      <c r="J24" s="87"/>
      <c r="K24" s="87"/>
      <c r="L24" s="10"/>
      <c r="M24" s="10"/>
      <c r="N24" s="10"/>
      <c r="O24" s="10"/>
      <c r="P24" s="10"/>
    </row>
    <row r="25" spans="1:16" ht="20.25" customHeight="1" x14ac:dyDescent="0.25">
      <c r="A25" s="12"/>
      <c r="B25" s="12"/>
      <c r="C25" s="33"/>
      <c r="D25" s="9" t="s">
        <v>21</v>
      </c>
      <c r="E25" s="10">
        <v>56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5.75" customHeight="1" x14ac:dyDescent="0.25">
      <c r="A26" s="12"/>
      <c r="B26" s="12"/>
      <c r="C26" s="33"/>
      <c r="D26" s="9" t="s">
        <v>36</v>
      </c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33" customHeight="1" x14ac:dyDescent="0.25">
      <c r="A27" s="12"/>
      <c r="B27" s="12"/>
      <c r="C27" s="33"/>
      <c r="D27" s="28" t="s">
        <v>37</v>
      </c>
      <c r="E27" s="10"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46.5" customHeight="1" x14ac:dyDescent="0.25">
      <c r="A28" s="8">
        <v>5</v>
      </c>
      <c r="B28" s="34" t="s">
        <v>41</v>
      </c>
      <c r="C28" s="23" t="s">
        <v>33</v>
      </c>
      <c r="D28" s="24"/>
      <c r="E28" s="87">
        <f t="shared" ref="E28:P28" si="4">SUM(E29:E33)</f>
        <v>7</v>
      </c>
      <c r="F28" s="87">
        <f t="shared" si="4"/>
        <v>0</v>
      </c>
      <c r="G28" s="87">
        <f t="shared" si="4"/>
        <v>0</v>
      </c>
      <c r="H28" s="87">
        <f t="shared" si="4"/>
        <v>0</v>
      </c>
      <c r="I28" s="87">
        <f t="shared" si="4"/>
        <v>0</v>
      </c>
      <c r="J28" s="87">
        <f t="shared" si="4"/>
        <v>0</v>
      </c>
      <c r="K28" s="87">
        <f t="shared" si="4"/>
        <v>0</v>
      </c>
      <c r="L28" s="87">
        <f t="shared" si="4"/>
        <v>0</v>
      </c>
      <c r="M28" s="87">
        <f t="shared" si="4"/>
        <v>0</v>
      </c>
      <c r="N28" s="87">
        <f t="shared" si="4"/>
        <v>0</v>
      </c>
      <c r="O28" s="87">
        <f t="shared" si="4"/>
        <v>0</v>
      </c>
      <c r="P28" s="87">
        <f t="shared" si="4"/>
        <v>0</v>
      </c>
    </row>
    <row r="29" spans="1:16" x14ac:dyDescent="0.25">
      <c r="A29" s="12"/>
      <c r="B29" s="34"/>
      <c r="C29" s="33" t="s">
        <v>34</v>
      </c>
      <c r="D29" s="9" t="s">
        <v>35</v>
      </c>
      <c r="E29" s="10">
        <v>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12"/>
      <c r="B30" s="34"/>
      <c r="C30" s="33"/>
      <c r="D30" s="9" t="s">
        <v>20</v>
      </c>
      <c r="E30" s="10">
        <v>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12"/>
      <c r="B31" s="34"/>
      <c r="C31" s="33"/>
      <c r="D31" s="9" t="s">
        <v>21</v>
      </c>
      <c r="E31" s="10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12"/>
      <c r="B32" s="34"/>
      <c r="C32" s="33"/>
      <c r="D32" s="9" t="s">
        <v>36</v>
      </c>
      <c r="E32" s="10"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39" customHeight="1" x14ac:dyDescent="0.25">
      <c r="A33" s="12"/>
      <c r="B33" s="34"/>
      <c r="C33" s="33"/>
      <c r="D33" s="28" t="s">
        <v>37</v>
      </c>
      <c r="E33" s="10"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" customHeight="1" x14ac:dyDescent="0.25">
      <c r="A34" s="2" t="s">
        <v>0</v>
      </c>
      <c r="B34" s="2" t="s">
        <v>1</v>
      </c>
      <c r="C34" s="21" t="s">
        <v>2</v>
      </c>
      <c r="D34" s="1"/>
      <c r="E34" s="3" t="s">
        <v>73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37.5" customHeight="1" x14ac:dyDescent="0.25">
      <c r="A35" s="2"/>
      <c r="B35" s="2"/>
      <c r="C35" s="22"/>
      <c r="D35" s="6"/>
      <c r="E35" s="85" t="s">
        <v>4</v>
      </c>
      <c r="F35" s="7" t="s">
        <v>5</v>
      </c>
      <c r="G35" s="7" t="s">
        <v>6</v>
      </c>
      <c r="H35" s="85" t="s">
        <v>60</v>
      </c>
      <c r="I35" s="85" t="s">
        <v>61</v>
      </c>
      <c r="J35" s="85" t="s">
        <v>62</v>
      </c>
      <c r="K35" s="85" t="s">
        <v>94</v>
      </c>
      <c r="L35" s="85" t="s">
        <v>64</v>
      </c>
      <c r="M35" s="85" t="s">
        <v>65</v>
      </c>
      <c r="N35" s="85" t="s">
        <v>66</v>
      </c>
      <c r="O35" s="7" t="s">
        <v>67</v>
      </c>
      <c r="P35" s="85" t="s">
        <v>68</v>
      </c>
    </row>
    <row r="36" spans="1:16" ht="42" customHeight="1" x14ac:dyDescent="0.25">
      <c r="A36" s="8">
        <v>6</v>
      </c>
      <c r="B36" s="8" t="s">
        <v>42</v>
      </c>
      <c r="C36" s="31" t="s">
        <v>33</v>
      </c>
      <c r="D36" s="32"/>
      <c r="E36" s="87">
        <f t="shared" ref="E36:P36" si="5">SUM(E37:E41)</f>
        <v>0</v>
      </c>
      <c r="F36" s="87">
        <f t="shared" si="5"/>
        <v>0</v>
      </c>
      <c r="G36" s="87">
        <f t="shared" si="5"/>
        <v>0</v>
      </c>
      <c r="H36" s="87">
        <f t="shared" si="5"/>
        <v>0</v>
      </c>
      <c r="I36" s="87">
        <f t="shared" si="5"/>
        <v>0</v>
      </c>
      <c r="J36" s="87">
        <f t="shared" si="5"/>
        <v>0</v>
      </c>
      <c r="K36" s="87">
        <f t="shared" si="5"/>
        <v>0</v>
      </c>
      <c r="L36" s="87">
        <f t="shared" si="5"/>
        <v>0</v>
      </c>
      <c r="M36" s="87">
        <f t="shared" si="5"/>
        <v>0</v>
      </c>
      <c r="N36" s="87">
        <f t="shared" si="5"/>
        <v>0</v>
      </c>
      <c r="O36" s="87">
        <f t="shared" si="5"/>
        <v>0</v>
      </c>
      <c r="P36" s="87">
        <f t="shared" si="5"/>
        <v>0</v>
      </c>
    </row>
    <row r="37" spans="1:16" x14ac:dyDescent="0.25">
      <c r="A37" s="12"/>
      <c r="B37" s="12"/>
      <c r="C37" s="33" t="s">
        <v>34</v>
      </c>
      <c r="D37" s="9" t="s">
        <v>35</v>
      </c>
      <c r="E37" s="10"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5">
      <c r="A38" s="12"/>
      <c r="B38" s="12"/>
      <c r="C38" s="33"/>
      <c r="D38" s="9" t="s">
        <v>20</v>
      </c>
      <c r="E38" s="10"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A39" s="12"/>
      <c r="B39" s="12"/>
      <c r="C39" s="33"/>
      <c r="D39" s="9" t="s">
        <v>21</v>
      </c>
      <c r="E39" s="10"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2"/>
      <c r="B40" s="12"/>
      <c r="C40" s="33"/>
      <c r="D40" s="9" t="s">
        <v>36</v>
      </c>
      <c r="E40" s="10"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25.5" x14ac:dyDescent="0.25">
      <c r="A41" s="12"/>
      <c r="B41" s="12"/>
      <c r="C41" s="33"/>
      <c r="D41" s="28" t="s">
        <v>37</v>
      </c>
      <c r="E41" s="10"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36" customHeight="1" x14ac:dyDescent="0.25">
      <c r="A42" s="8">
        <v>7</v>
      </c>
      <c r="B42" s="8" t="s">
        <v>43</v>
      </c>
      <c r="C42" s="31" t="s">
        <v>33</v>
      </c>
      <c r="D42" s="32"/>
      <c r="E42" s="87">
        <f t="shared" ref="E42:P42" si="6">SUM(E43:E47)</f>
        <v>47</v>
      </c>
      <c r="F42" s="87">
        <f t="shared" si="6"/>
        <v>0</v>
      </c>
      <c r="G42" s="87">
        <f t="shared" si="6"/>
        <v>0</v>
      </c>
      <c r="H42" s="87">
        <f t="shared" si="6"/>
        <v>0</v>
      </c>
      <c r="I42" s="87">
        <f t="shared" si="6"/>
        <v>0</v>
      </c>
      <c r="J42" s="87">
        <f t="shared" si="6"/>
        <v>0</v>
      </c>
      <c r="K42" s="87">
        <f t="shared" si="6"/>
        <v>0</v>
      </c>
      <c r="L42" s="87">
        <f t="shared" si="6"/>
        <v>0</v>
      </c>
      <c r="M42" s="87">
        <f t="shared" si="6"/>
        <v>0</v>
      </c>
      <c r="N42" s="87">
        <f t="shared" si="6"/>
        <v>0</v>
      </c>
      <c r="O42" s="87">
        <f t="shared" si="6"/>
        <v>0</v>
      </c>
      <c r="P42" s="87">
        <f t="shared" si="6"/>
        <v>0</v>
      </c>
    </row>
    <row r="43" spans="1:16" x14ac:dyDescent="0.25">
      <c r="A43" s="12"/>
      <c r="B43" s="12"/>
      <c r="C43" s="33" t="s">
        <v>34</v>
      </c>
      <c r="D43" s="9" t="s">
        <v>35</v>
      </c>
      <c r="E43" s="10"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12"/>
      <c r="B44" s="12"/>
      <c r="C44" s="33"/>
      <c r="D44" s="9" t="s">
        <v>20</v>
      </c>
      <c r="E44" s="10"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12"/>
      <c r="B45" s="12"/>
      <c r="C45" s="33"/>
      <c r="D45" s="9" t="s">
        <v>21</v>
      </c>
      <c r="E45" s="10">
        <v>22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x14ac:dyDescent="0.25">
      <c r="A46" s="12"/>
      <c r="B46" s="12"/>
      <c r="C46" s="33"/>
      <c r="D46" s="9" t="s">
        <v>36</v>
      </c>
      <c r="E46" s="10">
        <v>25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25.5" x14ac:dyDescent="0.25">
      <c r="A47" s="12"/>
      <c r="B47" s="12"/>
      <c r="C47" s="33"/>
      <c r="D47" s="28" t="s">
        <v>37</v>
      </c>
      <c r="E47" s="10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37.5" customHeight="1" x14ac:dyDescent="0.25">
      <c r="A48" s="8">
        <v>8</v>
      </c>
      <c r="B48" s="8" t="s">
        <v>44</v>
      </c>
      <c r="C48" s="31" t="s">
        <v>33</v>
      </c>
      <c r="D48" s="32"/>
      <c r="E48" s="87">
        <f t="shared" ref="E48:P48" si="7">SUM(E49:E53)</f>
        <v>6</v>
      </c>
      <c r="F48" s="87">
        <f t="shared" si="7"/>
        <v>0</v>
      </c>
      <c r="G48" s="87">
        <f t="shared" si="7"/>
        <v>0</v>
      </c>
      <c r="H48" s="87">
        <f t="shared" si="7"/>
        <v>0</v>
      </c>
      <c r="I48" s="87">
        <f t="shared" si="7"/>
        <v>0</v>
      </c>
      <c r="J48" s="87">
        <f t="shared" si="7"/>
        <v>0</v>
      </c>
      <c r="K48" s="87">
        <f t="shared" si="7"/>
        <v>0</v>
      </c>
      <c r="L48" s="87">
        <f t="shared" si="7"/>
        <v>0</v>
      </c>
      <c r="M48" s="87">
        <f t="shared" si="7"/>
        <v>0</v>
      </c>
      <c r="N48" s="87">
        <f t="shared" si="7"/>
        <v>0</v>
      </c>
      <c r="O48" s="87">
        <f t="shared" si="7"/>
        <v>0</v>
      </c>
      <c r="P48" s="87">
        <f t="shared" si="7"/>
        <v>0</v>
      </c>
    </row>
    <row r="49" spans="1:16" x14ac:dyDescent="0.25">
      <c r="A49" s="12"/>
      <c r="B49" s="12"/>
      <c r="C49" s="33" t="s">
        <v>34</v>
      </c>
      <c r="D49" s="9" t="s">
        <v>35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</row>
    <row r="50" spans="1:16" x14ac:dyDescent="0.25">
      <c r="A50" s="12"/>
      <c r="B50" s="12"/>
      <c r="C50" s="33"/>
      <c r="D50" s="9" t="s">
        <v>20</v>
      </c>
      <c r="E50" s="10">
        <v>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x14ac:dyDescent="0.25">
      <c r="A51" s="12"/>
      <c r="B51" s="12"/>
      <c r="C51" s="33"/>
      <c r="D51" s="9" t="s">
        <v>21</v>
      </c>
      <c r="E51" s="10">
        <v>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x14ac:dyDescent="0.25">
      <c r="A52" s="12"/>
      <c r="B52" s="12"/>
      <c r="C52" s="33"/>
      <c r="D52" s="9" t="s">
        <v>36</v>
      </c>
      <c r="E52" s="10"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25.5" x14ac:dyDescent="0.25">
      <c r="A53" s="12"/>
      <c r="B53" s="12"/>
      <c r="C53" s="33"/>
      <c r="D53" s="28" t="s">
        <v>37</v>
      </c>
      <c r="E53" s="10"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42.75" customHeight="1" x14ac:dyDescent="0.25">
      <c r="A54" s="8">
        <v>9</v>
      </c>
      <c r="B54" s="8" t="s">
        <v>45</v>
      </c>
      <c r="C54" s="31" t="s">
        <v>33</v>
      </c>
      <c r="D54" s="32"/>
      <c r="E54" s="87">
        <v>0</v>
      </c>
      <c r="F54" s="87">
        <f t="shared" ref="F54:I54" si="8">SUM(F55:F59)</f>
        <v>0</v>
      </c>
      <c r="G54" s="87">
        <f t="shared" si="8"/>
        <v>0</v>
      </c>
      <c r="H54" s="87">
        <f t="shared" si="8"/>
        <v>0</v>
      </c>
      <c r="I54" s="87">
        <f t="shared" si="8"/>
        <v>0</v>
      </c>
      <c r="J54" s="87">
        <v>0</v>
      </c>
      <c r="K54" s="87">
        <f t="shared" ref="K54:P54" si="9">SUM(K55:K59)</f>
        <v>0</v>
      </c>
      <c r="L54" s="87">
        <f t="shared" si="9"/>
        <v>0</v>
      </c>
      <c r="M54" s="87">
        <f t="shared" si="9"/>
        <v>0</v>
      </c>
      <c r="N54" s="87">
        <f t="shared" si="9"/>
        <v>0</v>
      </c>
      <c r="O54" s="87">
        <f t="shared" si="9"/>
        <v>0</v>
      </c>
      <c r="P54" s="87">
        <f t="shared" si="9"/>
        <v>0</v>
      </c>
    </row>
    <row r="55" spans="1:16" x14ac:dyDescent="0.25">
      <c r="A55" s="12"/>
      <c r="B55" s="12"/>
      <c r="C55" s="33" t="s">
        <v>34</v>
      </c>
      <c r="D55" s="9" t="s">
        <v>35</v>
      </c>
      <c r="E55" s="10"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25">
      <c r="A56" s="12"/>
      <c r="B56" s="12"/>
      <c r="C56" s="33"/>
      <c r="D56" s="9" t="s">
        <v>20</v>
      </c>
      <c r="E56" s="10">
        <v>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25">
      <c r="A57" s="12"/>
      <c r="B57" s="12"/>
      <c r="C57" s="33"/>
      <c r="D57" s="9" t="s">
        <v>21</v>
      </c>
      <c r="E57" s="10">
        <v>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x14ac:dyDescent="0.25">
      <c r="A58" s="12"/>
      <c r="B58" s="12"/>
      <c r="C58" s="33"/>
      <c r="D58" s="9" t="s">
        <v>36</v>
      </c>
      <c r="E58" s="10">
        <v>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25.5" x14ac:dyDescent="0.25">
      <c r="A59" s="12"/>
      <c r="B59" s="12"/>
      <c r="C59" s="33"/>
      <c r="D59" s="28" t="s">
        <v>37</v>
      </c>
      <c r="E59" s="10">
        <v>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40.5" customHeight="1" x14ac:dyDescent="0.25">
      <c r="A60" s="8">
        <v>10</v>
      </c>
      <c r="B60" s="8" t="s">
        <v>46</v>
      </c>
      <c r="C60" s="31" t="s">
        <v>33</v>
      </c>
      <c r="D60" s="32"/>
      <c r="E60" s="87">
        <f t="shared" ref="E60:M60" si="10">SUM(E61:E65)</f>
        <v>81</v>
      </c>
      <c r="F60" s="87">
        <f t="shared" si="10"/>
        <v>0</v>
      </c>
      <c r="G60" s="87">
        <f t="shared" si="10"/>
        <v>0</v>
      </c>
      <c r="H60" s="87">
        <f t="shared" si="10"/>
        <v>0</v>
      </c>
      <c r="I60" s="87">
        <f t="shared" si="10"/>
        <v>0</v>
      </c>
      <c r="J60" s="87">
        <f t="shared" si="10"/>
        <v>0</v>
      </c>
      <c r="K60" s="87">
        <f t="shared" si="10"/>
        <v>0</v>
      </c>
      <c r="L60" s="87">
        <f t="shared" si="10"/>
        <v>0</v>
      </c>
      <c r="M60" s="87">
        <f t="shared" si="10"/>
        <v>0</v>
      </c>
      <c r="N60" s="87">
        <v>0</v>
      </c>
      <c r="O60" s="87">
        <f t="shared" ref="O60:P60" si="11">SUM(O61:O65)</f>
        <v>0</v>
      </c>
      <c r="P60" s="87">
        <f t="shared" si="11"/>
        <v>0</v>
      </c>
    </row>
    <row r="61" spans="1:16" ht="15" x14ac:dyDescent="0.25">
      <c r="A61" s="12"/>
      <c r="B61" s="12"/>
      <c r="C61" s="33" t="s">
        <v>34</v>
      </c>
      <c r="D61" s="9" t="s">
        <v>35</v>
      </c>
      <c r="E61" s="108">
        <v>6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5" x14ac:dyDescent="0.25">
      <c r="A62" s="12"/>
      <c r="B62" s="12"/>
      <c r="C62" s="33"/>
      <c r="D62" s="9" t="s">
        <v>20</v>
      </c>
      <c r="E62" s="108">
        <v>13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x14ac:dyDescent="0.25">
      <c r="A63" s="12"/>
      <c r="B63" s="12"/>
      <c r="C63" s="33"/>
      <c r="D63" s="9" t="s">
        <v>21</v>
      </c>
      <c r="E63" s="10">
        <v>27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x14ac:dyDescent="0.25">
      <c r="A64" s="12"/>
      <c r="B64" s="12"/>
      <c r="C64" s="33"/>
      <c r="D64" s="9" t="s">
        <v>36</v>
      </c>
      <c r="E64" s="10">
        <v>35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t="25.5" x14ac:dyDescent="0.25">
      <c r="A65" s="12"/>
      <c r="B65" s="12"/>
      <c r="C65" s="33"/>
      <c r="D65" s="28" t="s">
        <v>37</v>
      </c>
      <c r="E65" s="10">
        <v>0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41.25" customHeight="1" x14ac:dyDescent="0.25">
      <c r="A66" s="8">
        <v>11</v>
      </c>
      <c r="B66" s="8" t="s">
        <v>47</v>
      </c>
      <c r="C66" s="31" t="s">
        <v>33</v>
      </c>
      <c r="D66" s="32"/>
      <c r="E66" s="87">
        <f t="shared" ref="E66:P66" si="12">SUM(E67:E71)</f>
        <v>0</v>
      </c>
      <c r="F66" s="87">
        <f t="shared" si="12"/>
        <v>0</v>
      </c>
      <c r="G66" s="87">
        <f t="shared" si="12"/>
        <v>0</v>
      </c>
      <c r="H66" s="87">
        <f t="shared" si="12"/>
        <v>0</v>
      </c>
      <c r="I66" s="87">
        <f t="shared" si="12"/>
        <v>0</v>
      </c>
      <c r="J66" s="87">
        <f t="shared" si="12"/>
        <v>0</v>
      </c>
      <c r="K66" s="87">
        <f t="shared" si="12"/>
        <v>0</v>
      </c>
      <c r="L66" s="87">
        <f t="shared" si="12"/>
        <v>0</v>
      </c>
      <c r="M66" s="87">
        <f t="shared" si="12"/>
        <v>0</v>
      </c>
      <c r="N66" s="87">
        <f t="shared" si="12"/>
        <v>0</v>
      </c>
      <c r="O66" s="87">
        <f t="shared" si="12"/>
        <v>0</v>
      </c>
      <c r="P66" s="87">
        <f t="shared" si="12"/>
        <v>0</v>
      </c>
    </row>
    <row r="67" spans="1:16" x14ac:dyDescent="0.25">
      <c r="A67" s="12"/>
      <c r="B67" s="12"/>
      <c r="C67" s="33" t="s">
        <v>34</v>
      </c>
      <c r="D67" s="9" t="s">
        <v>35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</row>
    <row r="68" spans="1:16" x14ac:dyDescent="0.25">
      <c r="A68" s="12"/>
      <c r="B68" s="12"/>
      <c r="C68" s="33"/>
      <c r="D68" s="9" t="s">
        <v>20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</row>
    <row r="69" spans="1:16" x14ac:dyDescent="0.25">
      <c r="A69" s="12"/>
      <c r="B69" s="12"/>
      <c r="C69" s="33"/>
      <c r="D69" s="9" t="s">
        <v>21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</row>
    <row r="70" spans="1:16" x14ac:dyDescent="0.25">
      <c r="A70" s="12"/>
      <c r="B70" s="12"/>
      <c r="C70" s="33"/>
      <c r="D70" s="9" t="s">
        <v>36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</row>
    <row r="71" spans="1:16" ht="25.5" x14ac:dyDescent="0.25">
      <c r="A71" s="12"/>
      <c r="B71" s="12"/>
      <c r="C71" s="33"/>
      <c r="D71" s="28" t="s">
        <v>37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</row>
    <row r="72" spans="1:16" ht="15" customHeight="1" x14ac:dyDescent="0.25">
      <c r="A72" s="2" t="s">
        <v>0</v>
      </c>
      <c r="B72" s="2" t="s">
        <v>1</v>
      </c>
      <c r="C72" s="21" t="s">
        <v>2</v>
      </c>
      <c r="D72" s="1"/>
      <c r="E72" s="3" t="s">
        <v>73</v>
      </c>
      <c r="F72" s="4"/>
      <c r="G72" s="4"/>
      <c r="H72" s="4"/>
      <c r="I72" s="4"/>
      <c r="J72" s="4"/>
      <c r="K72" s="4"/>
      <c r="L72" s="4"/>
      <c r="M72" s="4"/>
      <c r="N72" s="4"/>
      <c r="O72" s="5"/>
      <c r="P72" s="20">
        <v>0</v>
      </c>
    </row>
    <row r="73" spans="1:16" ht="37.5" x14ac:dyDescent="0.25">
      <c r="A73" s="2"/>
      <c r="B73" s="2"/>
      <c r="C73" s="22"/>
      <c r="D73" s="6"/>
      <c r="E73" s="85" t="s">
        <v>4</v>
      </c>
      <c r="F73" s="7" t="s">
        <v>5</v>
      </c>
      <c r="G73" s="7" t="s">
        <v>6</v>
      </c>
      <c r="H73" s="85" t="s">
        <v>60</v>
      </c>
      <c r="I73" s="85" t="s">
        <v>61</v>
      </c>
      <c r="J73" s="85" t="s">
        <v>62</v>
      </c>
      <c r="K73" s="85" t="s">
        <v>94</v>
      </c>
      <c r="L73" s="85" t="s">
        <v>64</v>
      </c>
      <c r="M73" s="85" t="s">
        <v>65</v>
      </c>
      <c r="N73" s="85" t="s">
        <v>66</v>
      </c>
      <c r="O73" s="7" t="s">
        <v>67</v>
      </c>
      <c r="P73" s="85" t="s">
        <v>68</v>
      </c>
    </row>
    <row r="74" spans="1:16" ht="39.75" customHeight="1" x14ac:dyDescent="0.25">
      <c r="A74" s="8">
        <v>12</v>
      </c>
      <c r="B74" s="8" t="s">
        <v>48</v>
      </c>
      <c r="C74" s="23" t="s">
        <v>33</v>
      </c>
      <c r="D74" s="24"/>
      <c r="E74" s="87">
        <f t="shared" ref="E74:P74" si="13">SUM(E75:E79)</f>
        <v>0</v>
      </c>
      <c r="F74" s="87">
        <f t="shared" si="13"/>
        <v>0</v>
      </c>
      <c r="G74" s="87">
        <f t="shared" si="13"/>
        <v>0</v>
      </c>
      <c r="H74" s="87">
        <f t="shared" si="13"/>
        <v>0</v>
      </c>
      <c r="I74" s="87">
        <f t="shared" si="13"/>
        <v>0</v>
      </c>
      <c r="J74" s="87">
        <f t="shared" si="13"/>
        <v>0</v>
      </c>
      <c r="K74" s="87">
        <f t="shared" si="13"/>
        <v>0</v>
      </c>
      <c r="L74" s="87">
        <f t="shared" si="13"/>
        <v>0</v>
      </c>
      <c r="M74" s="87">
        <f t="shared" si="13"/>
        <v>0</v>
      </c>
      <c r="N74" s="87">
        <f t="shared" si="13"/>
        <v>0</v>
      </c>
      <c r="O74" s="87">
        <f t="shared" si="13"/>
        <v>0</v>
      </c>
      <c r="P74" s="87">
        <f t="shared" si="13"/>
        <v>0</v>
      </c>
    </row>
    <row r="75" spans="1:16" x14ac:dyDescent="0.25">
      <c r="A75" s="12"/>
      <c r="B75" s="12"/>
      <c r="C75" s="33" t="s">
        <v>34</v>
      </c>
      <c r="D75" s="29" t="s">
        <v>35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</row>
    <row r="76" spans="1:16" x14ac:dyDescent="0.25">
      <c r="A76" s="12"/>
      <c r="B76" s="12"/>
      <c r="C76" s="33"/>
      <c r="D76" s="9" t="s">
        <v>20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</row>
    <row r="77" spans="1:16" x14ac:dyDescent="0.25">
      <c r="A77" s="12"/>
      <c r="B77" s="12"/>
      <c r="C77" s="33"/>
      <c r="D77" s="9" t="s">
        <v>21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</row>
    <row r="78" spans="1:16" x14ac:dyDescent="0.25">
      <c r="A78" s="12"/>
      <c r="B78" s="12"/>
      <c r="C78" s="33"/>
      <c r="D78" s="9" t="s">
        <v>36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</row>
    <row r="79" spans="1:16" ht="25.5" x14ac:dyDescent="0.25">
      <c r="A79" s="12"/>
      <c r="B79" s="12"/>
      <c r="C79" s="33"/>
      <c r="D79" s="28" t="s">
        <v>37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</row>
    <row r="80" spans="1:16" ht="39" customHeight="1" x14ac:dyDescent="0.25">
      <c r="A80" s="8">
        <v>13</v>
      </c>
      <c r="B80" s="8" t="s">
        <v>49</v>
      </c>
      <c r="C80" s="31" t="s">
        <v>33</v>
      </c>
      <c r="D80" s="32"/>
      <c r="E80" s="87">
        <f t="shared" ref="E80:P80" si="14">SUM(E81:E85)</f>
        <v>0</v>
      </c>
      <c r="F80" s="87">
        <f t="shared" si="14"/>
        <v>0</v>
      </c>
      <c r="G80" s="87">
        <f t="shared" si="14"/>
        <v>0</v>
      </c>
      <c r="H80" s="87">
        <f t="shared" si="14"/>
        <v>0</v>
      </c>
      <c r="I80" s="87">
        <f t="shared" si="14"/>
        <v>0</v>
      </c>
      <c r="J80" s="87">
        <f t="shared" si="14"/>
        <v>0</v>
      </c>
      <c r="K80" s="87">
        <f t="shared" si="14"/>
        <v>0</v>
      </c>
      <c r="L80" s="87">
        <f t="shared" si="14"/>
        <v>0</v>
      </c>
      <c r="M80" s="87">
        <f t="shared" si="14"/>
        <v>0</v>
      </c>
      <c r="N80" s="87">
        <f t="shared" si="14"/>
        <v>0</v>
      </c>
      <c r="O80" s="87">
        <f t="shared" si="14"/>
        <v>0</v>
      </c>
      <c r="P80" s="87">
        <f t="shared" si="14"/>
        <v>0</v>
      </c>
    </row>
    <row r="81" spans="1:16" x14ac:dyDescent="0.25">
      <c r="A81" s="12"/>
      <c r="B81" s="12"/>
      <c r="C81" s="33" t="s">
        <v>34</v>
      </c>
      <c r="D81" s="9" t="s">
        <v>35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</row>
    <row r="82" spans="1:16" x14ac:dyDescent="0.25">
      <c r="A82" s="12"/>
      <c r="B82" s="12"/>
      <c r="C82" s="33"/>
      <c r="D82" s="9" t="s">
        <v>20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</row>
    <row r="83" spans="1:16" x14ac:dyDescent="0.25">
      <c r="A83" s="12"/>
      <c r="B83" s="12"/>
      <c r="C83" s="33"/>
      <c r="D83" s="9" t="s">
        <v>21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</row>
    <row r="84" spans="1:16" x14ac:dyDescent="0.25">
      <c r="A84" s="12"/>
      <c r="B84" s="12"/>
      <c r="C84" s="33"/>
      <c r="D84" s="9" t="s">
        <v>36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</row>
    <row r="85" spans="1:16" ht="25.5" x14ac:dyDescent="0.25">
      <c r="A85" s="12"/>
      <c r="B85" s="12"/>
      <c r="C85" s="33"/>
      <c r="D85" s="28" t="s">
        <v>37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</row>
    <row r="86" spans="1:16" ht="39.75" customHeight="1" x14ac:dyDescent="0.25">
      <c r="A86" s="8">
        <v>14</v>
      </c>
      <c r="B86" s="8" t="s">
        <v>50</v>
      </c>
      <c r="C86" s="31" t="s">
        <v>33</v>
      </c>
      <c r="D86" s="32"/>
      <c r="E86" s="87">
        <f t="shared" ref="E86:P86" si="15">SUM(E87:E91)</f>
        <v>0</v>
      </c>
      <c r="F86" s="87">
        <f t="shared" si="15"/>
        <v>0</v>
      </c>
      <c r="G86" s="87">
        <f t="shared" si="15"/>
        <v>0</v>
      </c>
      <c r="H86" s="87">
        <f t="shared" si="15"/>
        <v>0</v>
      </c>
      <c r="I86" s="87">
        <f t="shared" si="15"/>
        <v>0</v>
      </c>
      <c r="J86" s="87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87">
        <f t="shared" si="15"/>
        <v>0</v>
      </c>
      <c r="O86" s="87">
        <f t="shared" si="15"/>
        <v>0</v>
      </c>
      <c r="P86" s="87">
        <f t="shared" si="15"/>
        <v>0</v>
      </c>
    </row>
    <row r="87" spans="1:16" x14ac:dyDescent="0.25">
      <c r="A87" s="12"/>
      <c r="B87" s="12"/>
      <c r="C87" s="33" t="s">
        <v>34</v>
      </c>
      <c r="D87" s="9" t="s">
        <v>35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</row>
    <row r="88" spans="1:16" x14ac:dyDescent="0.25">
      <c r="A88" s="12"/>
      <c r="B88" s="12"/>
      <c r="C88" s="33"/>
      <c r="D88" s="9" t="s">
        <v>20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</row>
    <row r="89" spans="1:16" ht="12.75" customHeight="1" x14ac:dyDescent="0.25">
      <c r="A89" s="12"/>
      <c r="B89" s="12"/>
      <c r="C89" s="33"/>
      <c r="D89" s="9" t="s">
        <v>21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</row>
    <row r="90" spans="1:16" x14ac:dyDescent="0.25">
      <c r="A90" s="12"/>
      <c r="B90" s="12"/>
      <c r="C90" s="33"/>
      <c r="D90" s="9" t="s">
        <v>36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</row>
    <row r="91" spans="1:16" ht="25.5" x14ac:dyDescent="0.25">
      <c r="A91" s="12"/>
      <c r="B91" s="12"/>
      <c r="C91" s="33"/>
      <c r="D91" s="28" t="s">
        <v>37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</row>
    <row r="92" spans="1:16" ht="40.5" customHeight="1" x14ac:dyDescent="0.25">
      <c r="A92" s="8">
        <v>15</v>
      </c>
      <c r="B92" s="8" t="s">
        <v>51</v>
      </c>
      <c r="C92" s="31" t="s">
        <v>33</v>
      </c>
      <c r="D92" s="32"/>
      <c r="E92" s="87">
        <f t="shared" ref="E92:P92" si="16">SUM(E93:E97)</f>
        <v>0</v>
      </c>
      <c r="F92" s="87">
        <f t="shared" si="16"/>
        <v>0</v>
      </c>
      <c r="G92" s="87">
        <f t="shared" si="16"/>
        <v>0</v>
      </c>
      <c r="H92" s="87">
        <f t="shared" si="16"/>
        <v>0</v>
      </c>
      <c r="I92" s="87">
        <f t="shared" si="16"/>
        <v>0</v>
      </c>
      <c r="J92" s="87">
        <f t="shared" si="16"/>
        <v>0</v>
      </c>
      <c r="K92" s="87">
        <f t="shared" si="16"/>
        <v>0</v>
      </c>
      <c r="L92" s="87">
        <f t="shared" si="16"/>
        <v>0</v>
      </c>
      <c r="M92" s="87">
        <f t="shared" si="16"/>
        <v>0</v>
      </c>
      <c r="N92" s="87">
        <f t="shared" si="16"/>
        <v>0</v>
      </c>
      <c r="O92" s="87">
        <f t="shared" si="16"/>
        <v>0</v>
      </c>
      <c r="P92" s="87">
        <f t="shared" si="16"/>
        <v>0</v>
      </c>
    </row>
    <row r="93" spans="1:16" x14ac:dyDescent="0.25">
      <c r="A93" s="12"/>
      <c r="B93" s="12"/>
      <c r="C93" s="33" t="s">
        <v>34</v>
      </c>
      <c r="D93" s="9" t="s">
        <v>35</v>
      </c>
      <c r="E93" s="10">
        <v>0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x14ac:dyDescent="0.25">
      <c r="A94" s="12"/>
      <c r="B94" s="12"/>
      <c r="C94" s="33"/>
      <c r="D94" s="9" t="s">
        <v>20</v>
      </c>
      <c r="E94" s="10">
        <v>0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x14ac:dyDescent="0.25">
      <c r="A95" s="12"/>
      <c r="B95" s="12"/>
      <c r="C95" s="33"/>
      <c r="D95" s="9" t="s">
        <v>21</v>
      </c>
      <c r="E95" s="10">
        <v>0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25">
      <c r="A96" s="12"/>
      <c r="B96" s="12"/>
      <c r="C96" s="33"/>
      <c r="D96" s="9" t="s">
        <v>36</v>
      </c>
      <c r="E96" s="10">
        <v>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25.5" x14ac:dyDescent="0.25">
      <c r="A97" s="12"/>
      <c r="B97" s="12"/>
      <c r="C97" s="33"/>
      <c r="D97" s="28" t="s">
        <v>37</v>
      </c>
      <c r="E97" s="10">
        <v>0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39.75" customHeight="1" x14ac:dyDescent="0.25">
      <c r="A98" s="8">
        <v>16</v>
      </c>
      <c r="B98" s="8" t="s">
        <v>52</v>
      </c>
      <c r="C98" s="31" t="s">
        <v>33</v>
      </c>
      <c r="D98" s="32"/>
      <c r="E98" s="87">
        <f t="shared" ref="E98:P98" si="17">SUM(E99:E103)</f>
        <v>0</v>
      </c>
      <c r="F98" s="87">
        <f t="shared" si="17"/>
        <v>0</v>
      </c>
      <c r="G98" s="87">
        <f t="shared" si="17"/>
        <v>0</v>
      </c>
      <c r="H98" s="87">
        <f t="shared" si="17"/>
        <v>0</v>
      </c>
      <c r="I98" s="87">
        <f t="shared" si="17"/>
        <v>0</v>
      </c>
      <c r="J98" s="87">
        <f t="shared" si="17"/>
        <v>0</v>
      </c>
      <c r="K98" s="87">
        <f t="shared" si="17"/>
        <v>0</v>
      </c>
      <c r="L98" s="87">
        <f t="shared" si="17"/>
        <v>0</v>
      </c>
      <c r="M98" s="87">
        <f t="shared" si="17"/>
        <v>0</v>
      </c>
      <c r="N98" s="87">
        <f t="shared" si="17"/>
        <v>0</v>
      </c>
      <c r="O98" s="87">
        <f t="shared" si="17"/>
        <v>0</v>
      </c>
      <c r="P98" s="87">
        <f t="shared" si="17"/>
        <v>0</v>
      </c>
    </row>
    <row r="99" spans="1:16" x14ac:dyDescent="0.25">
      <c r="A99" s="12"/>
      <c r="B99" s="12"/>
      <c r="C99" s="33" t="s">
        <v>34</v>
      </c>
      <c r="D99" s="9" t="s">
        <v>35</v>
      </c>
      <c r="E99" s="10">
        <v>0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x14ac:dyDescent="0.25">
      <c r="A100" s="12"/>
      <c r="B100" s="12"/>
      <c r="C100" s="33"/>
      <c r="D100" s="9" t="s">
        <v>20</v>
      </c>
      <c r="E100" s="10">
        <v>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x14ac:dyDescent="0.25">
      <c r="A101" s="12"/>
      <c r="B101" s="12"/>
      <c r="C101" s="33"/>
      <c r="D101" s="9" t="s">
        <v>21</v>
      </c>
      <c r="E101" s="10">
        <v>0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x14ac:dyDescent="0.25">
      <c r="A102" s="12"/>
      <c r="B102" s="12"/>
      <c r="C102" s="33"/>
      <c r="D102" s="9" t="s">
        <v>36</v>
      </c>
      <c r="E102" s="10">
        <v>0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ht="25.5" x14ac:dyDescent="0.25">
      <c r="A103" s="12"/>
      <c r="B103" s="12"/>
      <c r="C103" s="33"/>
      <c r="D103" s="28" t="s">
        <v>37</v>
      </c>
      <c r="E103" s="10">
        <v>0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ht="40.5" customHeight="1" x14ac:dyDescent="0.25">
      <c r="A104" s="8">
        <v>17</v>
      </c>
      <c r="B104" s="8" t="s">
        <v>53</v>
      </c>
      <c r="C104" s="31" t="s">
        <v>33</v>
      </c>
      <c r="D104" s="32"/>
      <c r="E104" s="87">
        <f t="shared" ref="E104:P104" si="18">SUM(E105:E109)</f>
        <v>0</v>
      </c>
      <c r="F104" s="87">
        <f t="shared" si="18"/>
        <v>0</v>
      </c>
      <c r="G104" s="87">
        <f t="shared" si="18"/>
        <v>0</v>
      </c>
      <c r="H104" s="87">
        <f t="shared" si="18"/>
        <v>0</v>
      </c>
      <c r="I104" s="87">
        <f t="shared" si="18"/>
        <v>0</v>
      </c>
      <c r="J104" s="87">
        <f t="shared" si="18"/>
        <v>0</v>
      </c>
      <c r="K104" s="87">
        <f t="shared" si="18"/>
        <v>0</v>
      </c>
      <c r="L104" s="87">
        <f t="shared" si="18"/>
        <v>0</v>
      </c>
      <c r="M104" s="87">
        <f t="shared" si="18"/>
        <v>0</v>
      </c>
      <c r="N104" s="87">
        <f t="shared" si="18"/>
        <v>0</v>
      </c>
      <c r="O104" s="87">
        <f t="shared" si="18"/>
        <v>0</v>
      </c>
      <c r="P104" s="87">
        <f t="shared" si="18"/>
        <v>0</v>
      </c>
    </row>
    <row r="105" spans="1:16" x14ac:dyDescent="0.25">
      <c r="A105" s="12"/>
      <c r="B105" s="12"/>
      <c r="C105" s="33" t="s">
        <v>34</v>
      </c>
      <c r="D105" s="9" t="s">
        <v>35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</row>
    <row r="106" spans="1:16" x14ac:dyDescent="0.25">
      <c r="A106" s="12"/>
      <c r="B106" s="12"/>
      <c r="C106" s="33"/>
      <c r="D106" s="9" t="s">
        <v>20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</row>
    <row r="107" spans="1:16" x14ac:dyDescent="0.25">
      <c r="A107" s="12"/>
      <c r="B107" s="12"/>
      <c r="C107" s="33"/>
      <c r="D107" s="9" t="s">
        <v>21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</row>
    <row r="108" spans="1:16" x14ac:dyDescent="0.25">
      <c r="A108" s="12"/>
      <c r="B108" s="12"/>
      <c r="C108" s="33"/>
      <c r="D108" s="9" t="s">
        <v>36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</row>
    <row r="109" spans="1:16" ht="25.5" x14ac:dyDescent="0.25">
      <c r="A109" s="12"/>
      <c r="B109" s="12"/>
      <c r="C109" s="33"/>
      <c r="D109" s="28" t="s">
        <v>37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</row>
    <row r="110" spans="1:16" ht="15" customHeight="1" x14ac:dyDescent="0.25">
      <c r="A110" s="2" t="s">
        <v>0</v>
      </c>
      <c r="B110" s="2" t="s">
        <v>1</v>
      </c>
      <c r="C110" s="21" t="s">
        <v>2</v>
      </c>
      <c r="D110" s="1"/>
      <c r="E110" s="3" t="s">
        <v>73</v>
      </c>
      <c r="F110" s="4"/>
      <c r="G110" s="4"/>
      <c r="H110" s="4"/>
      <c r="I110" s="4"/>
      <c r="J110" s="4"/>
      <c r="K110" s="4"/>
      <c r="L110" s="4"/>
      <c r="M110" s="4"/>
      <c r="N110" s="4"/>
      <c r="O110" s="5"/>
      <c r="P110" s="20">
        <v>0</v>
      </c>
    </row>
    <row r="111" spans="1:16" ht="37.5" x14ac:dyDescent="0.25">
      <c r="A111" s="2"/>
      <c r="B111" s="2"/>
      <c r="C111" s="22"/>
      <c r="D111" s="6"/>
      <c r="E111" s="85" t="s">
        <v>4</v>
      </c>
      <c r="F111" s="7" t="s">
        <v>5</v>
      </c>
      <c r="G111" s="7" t="s">
        <v>6</v>
      </c>
      <c r="H111" s="85" t="s">
        <v>60</v>
      </c>
      <c r="I111" s="85" t="s">
        <v>61</v>
      </c>
      <c r="J111" s="85" t="s">
        <v>62</v>
      </c>
      <c r="K111" s="85" t="s">
        <v>94</v>
      </c>
      <c r="L111" s="85" t="s">
        <v>64</v>
      </c>
      <c r="M111" s="85" t="s">
        <v>65</v>
      </c>
      <c r="N111" s="85" t="s">
        <v>66</v>
      </c>
      <c r="O111" s="7" t="s">
        <v>67</v>
      </c>
      <c r="P111" s="85" t="s">
        <v>68</v>
      </c>
    </row>
    <row r="112" spans="1:16" ht="37.5" customHeight="1" x14ac:dyDescent="0.25">
      <c r="A112" s="8">
        <v>18</v>
      </c>
      <c r="B112" s="8" t="s">
        <v>54</v>
      </c>
      <c r="C112" s="31" t="s">
        <v>33</v>
      </c>
      <c r="D112" s="32"/>
      <c r="E112" s="87">
        <f t="shared" ref="E112:P112" si="19">SUM(E113:E117)</f>
        <v>0</v>
      </c>
      <c r="F112" s="87">
        <f t="shared" si="19"/>
        <v>0</v>
      </c>
      <c r="G112" s="87">
        <f t="shared" si="19"/>
        <v>0</v>
      </c>
      <c r="H112" s="87">
        <f t="shared" si="19"/>
        <v>0</v>
      </c>
      <c r="I112" s="87">
        <f t="shared" si="19"/>
        <v>0</v>
      </c>
      <c r="J112" s="87">
        <f t="shared" si="19"/>
        <v>0</v>
      </c>
      <c r="K112" s="87">
        <f t="shared" si="19"/>
        <v>0</v>
      </c>
      <c r="L112" s="87">
        <f t="shared" si="19"/>
        <v>0</v>
      </c>
      <c r="M112" s="87">
        <f t="shared" si="19"/>
        <v>0</v>
      </c>
      <c r="N112" s="87">
        <f t="shared" si="19"/>
        <v>0</v>
      </c>
      <c r="O112" s="87">
        <f t="shared" si="19"/>
        <v>0</v>
      </c>
      <c r="P112" s="87">
        <f t="shared" si="19"/>
        <v>0</v>
      </c>
    </row>
    <row r="113" spans="1:16" x14ac:dyDescent="0.25">
      <c r="A113" s="12"/>
      <c r="B113" s="12"/>
      <c r="C113" s="33" t="s">
        <v>34</v>
      </c>
      <c r="D113" s="9" t="s">
        <v>35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</row>
    <row r="114" spans="1:16" x14ac:dyDescent="0.25">
      <c r="A114" s="12"/>
      <c r="B114" s="12"/>
      <c r="C114" s="33"/>
      <c r="D114" s="9" t="s">
        <v>20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</row>
    <row r="115" spans="1:16" x14ac:dyDescent="0.25">
      <c r="A115" s="12"/>
      <c r="B115" s="12"/>
      <c r="C115" s="33"/>
      <c r="D115" s="9" t="s">
        <v>21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</row>
    <row r="116" spans="1:16" x14ac:dyDescent="0.25">
      <c r="A116" s="12"/>
      <c r="B116" s="12"/>
      <c r="C116" s="33"/>
      <c r="D116" s="9" t="s">
        <v>36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</row>
    <row r="117" spans="1:16" ht="25.5" x14ac:dyDescent="0.25">
      <c r="A117" s="12"/>
      <c r="B117" s="12"/>
      <c r="C117" s="33"/>
      <c r="D117" s="28" t="s">
        <v>37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</row>
    <row r="118" spans="1:16" ht="33.75" customHeight="1" x14ac:dyDescent="0.25">
      <c r="A118" s="8">
        <v>19</v>
      </c>
      <c r="B118" s="8" t="s">
        <v>55</v>
      </c>
      <c r="C118" s="23" t="s">
        <v>33</v>
      </c>
      <c r="D118" s="24"/>
      <c r="E118" s="87">
        <f t="shared" ref="E118:P118" si="20">SUM(E119:E123)</f>
        <v>15</v>
      </c>
      <c r="F118" s="87">
        <f t="shared" si="20"/>
        <v>0</v>
      </c>
      <c r="G118" s="87">
        <f t="shared" si="20"/>
        <v>0</v>
      </c>
      <c r="H118" s="87">
        <f t="shared" si="20"/>
        <v>0</v>
      </c>
      <c r="I118" s="87">
        <f t="shared" si="20"/>
        <v>0</v>
      </c>
      <c r="J118" s="87">
        <f t="shared" si="20"/>
        <v>0</v>
      </c>
      <c r="K118" s="87">
        <f t="shared" si="20"/>
        <v>0</v>
      </c>
      <c r="L118" s="87">
        <f t="shared" si="20"/>
        <v>0</v>
      </c>
      <c r="M118" s="87">
        <f t="shared" si="20"/>
        <v>0</v>
      </c>
      <c r="N118" s="87">
        <f t="shared" si="20"/>
        <v>0</v>
      </c>
      <c r="O118" s="87">
        <f t="shared" si="20"/>
        <v>0</v>
      </c>
      <c r="P118" s="87">
        <f t="shared" si="20"/>
        <v>0</v>
      </c>
    </row>
    <row r="119" spans="1:16" x14ac:dyDescent="0.25">
      <c r="A119" s="12"/>
      <c r="B119" s="12"/>
      <c r="C119" s="33" t="s">
        <v>34</v>
      </c>
      <c r="D119" s="9" t="s">
        <v>35</v>
      </c>
      <c r="E119" s="10">
        <v>3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5">
      <c r="A120" s="12"/>
      <c r="B120" s="12"/>
      <c r="C120" s="33"/>
      <c r="D120" s="9" t="s">
        <v>20</v>
      </c>
      <c r="E120" s="10">
        <v>7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25">
      <c r="A121" s="12"/>
      <c r="B121" s="12"/>
      <c r="C121" s="33"/>
      <c r="D121" s="9" t="s">
        <v>21</v>
      </c>
      <c r="E121" s="10">
        <v>5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25">
      <c r="A122" s="12"/>
      <c r="B122" s="12"/>
      <c r="C122" s="33"/>
      <c r="D122" s="9" t="s">
        <v>36</v>
      </c>
      <c r="E122" s="10">
        <v>0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ht="25.5" x14ac:dyDescent="0.25">
      <c r="A123" s="14"/>
      <c r="B123" s="14"/>
      <c r="C123" s="33"/>
      <c r="D123" s="28" t="s">
        <v>37</v>
      </c>
      <c r="E123" s="10">
        <v>0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x14ac:dyDescent="0.25">
      <c r="A124" s="97"/>
      <c r="B124" s="97" t="s">
        <v>77</v>
      </c>
      <c r="C124" s="23" t="s">
        <v>33</v>
      </c>
      <c r="D124" s="24"/>
      <c r="E124" s="87">
        <f t="shared" ref="E124:H124" si="21">SUM(E125:E129)</f>
        <v>14.105263157894736</v>
      </c>
      <c r="F124" s="87">
        <f t="shared" si="21"/>
        <v>0</v>
      </c>
      <c r="G124" s="87">
        <f t="shared" si="21"/>
        <v>0</v>
      </c>
      <c r="H124" s="87">
        <f t="shared" si="21"/>
        <v>0</v>
      </c>
      <c r="I124" s="87">
        <f t="shared" ref="I124:T124" si="22">SUM(I125:I129)</f>
        <v>0</v>
      </c>
      <c r="J124" s="87">
        <f t="shared" si="22"/>
        <v>0</v>
      </c>
      <c r="K124" s="87">
        <f t="shared" si="22"/>
        <v>0</v>
      </c>
      <c r="L124" s="87">
        <f t="shared" si="22"/>
        <v>0</v>
      </c>
      <c r="M124" s="87">
        <f t="shared" si="22"/>
        <v>0</v>
      </c>
      <c r="N124" s="87">
        <f t="shared" si="22"/>
        <v>0</v>
      </c>
      <c r="O124" s="87">
        <f t="shared" si="22"/>
        <v>0</v>
      </c>
      <c r="P124" s="87">
        <f t="shared" si="22"/>
        <v>0</v>
      </c>
    </row>
    <row r="125" spans="1:16" x14ac:dyDescent="0.25">
      <c r="A125" s="100"/>
      <c r="B125" s="100"/>
      <c r="C125" s="33" t="s">
        <v>34</v>
      </c>
      <c r="D125" s="9" t="s">
        <v>35</v>
      </c>
      <c r="E125" s="10">
        <f t="shared" ref="E125:I128" si="23">AVERAGE(E5,E11,E17,E23,E29,E37,E43,E49,E55,E61,E67,E75,E81,E87,E93,E99,E105,E113,E119)</f>
        <v>2.1578947368421053</v>
      </c>
      <c r="F125" s="10">
        <f t="shared" si="23"/>
        <v>0</v>
      </c>
      <c r="G125" s="10">
        <f t="shared" si="23"/>
        <v>0</v>
      </c>
      <c r="H125" s="10">
        <f t="shared" si="23"/>
        <v>0</v>
      </c>
      <c r="I125" s="10">
        <f t="shared" si="23"/>
        <v>0</v>
      </c>
      <c r="J125" s="10">
        <f t="shared" ref="J125:U128" si="24">AVERAGE(J5,J11,J17,J23,J29,J37,J43,J49,J55,J61,J67,J75,J81,J87,J93,J99,J105,J113,J119)</f>
        <v>0</v>
      </c>
      <c r="K125" s="10">
        <f t="shared" si="24"/>
        <v>0</v>
      </c>
      <c r="L125" s="10">
        <f t="shared" si="24"/>
        <v>0</v>
      </c>
      <c r="M125" s="10">
        <f t="shared" si="24"/>
        <v>0</v>
      </c>
      <c r="N125" s="10">
        <f t="shared" si="24"/>
        <v>0</v>
      </c>
      <c r="O125" s="10">
        <f t="shared" si="24"/>
        <v>0</v>
      </c>
      <c r="P125" s="10">
        <f t="shared" si="24"/>
        <v>0</v>
      </c>
    </row>
    <row r="126" spans="1:16" x14ac:dyDescent="0.25">
      <c r="A126" s="100"/>
      <c r="B126" s="100"/>
      <c r="C126" s="33"/>
      <c r="D126" s="9" t="s">
        <v>20</v>
      </c>
      <c r="E126" s="10">
        <f t="shared" si="23"/>
        <v>2.8421052631578947</v>
      </c>
      <c r="F126" s="10">
        <f t="shared" si="23"/>
        <v>0</v>
      </c>
      <c r="G126" s="10">
        <f t="shared" si="23"/>
        <v>0</v>
      </c>
      <c r="H126" s="10">
        <f t="shared" si="23"/>
        <v>0</v>
      </c>
      <c r="I126" s="10">
        <f t="shared" si="23"/>
        <v>0</v>
      </c>
      <c r="J126" s="10">
        <f t="shared" si="24"/>
        <v>0</v>
      </c>
      <c r="K126" s="10">
        <f t="shared" si="24"/>
        <v>0</v>
      </c>
      <c r="L126" s="10">
        <f t="shared" si="24"/>
        <v>0</v>
      </c>
      <c r="M126" s="10">
        <f t="shared" si="24"/>
        <v>0</v>
      </c>
      <c r="N126" s="10">
        <f t="shared" si="24"/>
        <v>0</v>
      </c>
      <c r="O126" s="10">
        <f t="shared" si="24"/>
        <v>0</v>
      </c>
      <c r="P126" s="10">
        <f t="shared" si="24"/>
        <v>0</v>
      </c>
    </row>
    <row r="127" spans="1:16" x14ac:dyDescent="0.25">
      <c r="A127" s="100"/>
      <c r="B127" s="100"/>
      <c r="C127" s="33"/>
      <c r="D127" s="9" t="s">
        <v>21</v>
      </c>
      <c r="E127" s="10">
        <f t="shared" si="23"/>
        <v>5.9473684210526319</v>
      </c>
      <c r="F127" s="10">
        <f t="shared" si="23"/>
        <v>0</v>
      </c>
      <c r="G127" s="10">
        <f t="shared" si="23"/>
        <v>0</v>
      </c>
      <c r="H127" s="10">
        <f t="shared" si="23"/>
        <v>0</v>
      </c>
      <c r="I127" s="10">
        <f t="shared" si="23"/>
        <v>0</v>
      </c>
      <c r="J127" s="10">
        <f t="shared" si="24"/>
        <v>0</v>
      </c>
      <c r="K127" s="10">
        <f t="shared" si="24"/>
        <v>0</v>
      </c>
      <c r="L127" s="10">
        <f t="shared" si="24"/>
        <v>0</v>
      </c>
      <c r="M127" s="10">
        <f t="shared" si="24"/>
        <v>0</v>
      </c>
      <c r="N127" s="10">
        <f t="shared" si="24"/>
        <v>0</v>
      </c>
      <c r="O127" s="10">
        <f t="shared" si="24"/>
        <v>0</v>
      </c>
      <c r="P127" s="10">
        <f t="shared" si="24"/>
        <v>0</v>
      </c>
    </row>
    <row r="128" spans="1:16" x14ac:dyDescent="0.25">
      <c r="A128" s="100"/>
      <c r="B128" s="100"/>
      <c r="C128" s="33"/>
      <c r="D128" s="9" t="s">
        <v>36</v>
      </c>
      <c r="E128" s="10">
        <f t="shared" si="23"/>
        <v>3.1578947368421053</v>
      </c>
      <c r="F128" s="10">
        <f t="shared" si="23"/>
        <v>0</v>
      </c>
      <c r="G128" s="10">
        <f t="shared" si="23"/>
        <v>0</v>
      </c>
      <c r="H128" s="10">
        <f t="shared" si="23"/>
        <v>0</v>
      </c>
      <c r="I128" s="10">
        <f t="shared" si="23"/>
        <v>0</v>
      </c>
      <c r="J128" s="10">
        <f t="shared" si="24"/>
        <v>0</v>
      </c>
      <c r="K128" s="10">
        <f t="shared" si="24"/>
        <v>0</v>
      </c>
      <c r="L128" s="10">
        <f t="shared" si="24"/>
        <v>0</v>
      </c>
      <c r="M128" s="10">
        <f t="shared" si="24"/>
        <v>0</v>
      </c>
      <c r="N128" s="10">
        <f t="shared" si="24"/>
        <v>0</v>
      </c>
      <c r="O128" s="10">
        <f t="shared" si="24"/>
        <v>0</v>
      </c>
      <c r="P128" s="10">
        <f t="shared" si="24"/>
        <v>0</v>
      </c>
    </row>
    <row r="129" spans="1:16" ht="25.5" x14ac:dyDescent="0.25">
      <c r="A129" s="101"/>
      <c r="B129" s="101"/>
      <c r="C129" s="33"/>
      <c r="D129" s="28" t="s">
        <v>37</v>
      </c>
      <c r="E129" s="10">
        <f t="shared" ref="E129:P129" si="25">AVERAGE(E9,E15,E21,E27,E33,E41,E47,E53,E59,E65,E71,E79,E85,E91,E97,E103,E109,E117,E123)</f>
        <v>0</v>
      </c>
      <c r="F129" s="10">
        <f t="shared" si="25"/>
        <v>0</v>
      </c>
      <c r="G129" s="10">
        <f t="shared" si="25"/>
        <v>0</v>
      </c>
      <c r="H129" s="10">
        <f t="shared" si="25"/>
        <v>0</v>
      </c>
      <c r="I129" s="10">
        <f t="shared" si="25"/>
        <v>0</v>
      </c>
      <c r="J129" s="10">
        <f t="shared" si="25"/>
        <v>0</v>
      </c>
      <c r="K129" s="10">
        <f t="shared" si="25"/>
        <v>0</v>
      </c>
      <c r="L129" s="10">
        <f t="shared" si="25"/>
        <v>0</v>
      </c>
      <c r="M129" s="10">
        <f t="shared" si="25"/>
        <v>0</v>
      </c>
      <c r="N129" s="10">
        <f t="shared" si="25"/>
        <v>0</v>
      </c>
      <c r="O129" s="10">
        <f t="shared" si="25"/>
        <v>0</v>
      </c>
      <c r="P129" s="10">
        <f t="shared" si="25"/>
        <v>0</v>
      </c>
    </row>
    <row r="130" spans="1:16" x14ac:dyDescent="0.25">
      <c r="B130" s="76" t="s">
        <v>78</v>
      </c>
      <c r="C130" s="76"/>
      <c r="D130" s="76"/>
      <c r="E130" s="10">
        <f t="shared" ref="E130:H130" si="26">(E127+E128+E129)/E124*100</f>
        <v>64.552238805970148</v>
      </c>
      <c r="F130" s="10" t="e">
        <f t="shared" si="26"/>
        <v>#DIV/0!</v>
      </c>
      <c r="G130" s="10" t="e">
        <f t="shared" si="26"/>
        <v>#DIV/0!</v>
      </c>
      <c r="H130" s="10" t="e">
        <f t="shared" si="26"/>
        <v>#DIV/0!</v>
      </c>
      <c r="I130" s="10" t="e">
        <f>(I127+I128+I129)/I124*100</f>
        <v>#DIV/0!</v>
      </c>
      <c r="J130" s="10" t="e">
        <f t="shared" ref="J130:K130" si="27">(J127+J128+J129)/J124*100</f>
        <v>#DIV/0!</v>
      </c>
      <c r="K130" s="10" t="e">
        <f t="shared" si="27"/>
        <v>#DIV/0!</v>
      </c>
      <c r="L130" s="10" t="e">
        <f>(L127+L128+L129)/L124*100</f>
        <v>#DIV/0!</v>
      </c>
      <c r="M130" s="10" t="e">
        <f t="shared" ref="M130:O130" si="28">(M127+M128+M129)/M124*100</f>
        <v>#DIV/0!</v>
      </c>
      <c r="N130" s="10" t="e">
        <f t="shared" si="28"/>
        <v>#DIV/0!</v>
      </c>
      <c r="O130" s="10" t="e">
        <f t="shared" si="28"/>
        <v>#DIV/0!</v>
      </c>
      <c r="P130" s="10" t="e">
        <f>(P127+P128+P129)/P124*100</f>
        <v>#DIV/0!</v>
      </c>
    </row>
    <row r="131" spans="1:16" x14ac:dyDescent="0.25">
      <c r="E131" s="77"/>
      <c r="P131" s="77">
        <f>AVERAGE(E130)</f>
        <v>64.552238805970148</v>
      </c>
    </row>
  </sheetData>
  <mergeCells count="98">
    <mergeCell ref="B130:D130"/>
    <mergeCell ref="A118:A123"/>
    <mergeCell ref="B118:B123"/>
    <mergeCell ref="C118:D118"/>
    <mergeCell ref="C119:C123"/>
    <mergeCell ref="A124:A129"/>
    <mergeCell ref="B124:B129"/>
    <mergeCell ref="C124:D124"/>
    <mergeCell ref="C125:C129"/>
    <mergeCell ref="E110:O110"/>
    <mergeCell ref="A112:A117"/>
    <mergeCell ref="B112:B117"/>
    <mergeCell ref="C112:D112"/>
    <mergeCell ref="C113:C117"/>
    <mergeCell ref="A104:A109"/>
    <mergeCell ref="B104:B109"/>
    <mergeCell ref="C104:D104"/>
    <mergeCell ref="C105:C109"/>
    <mergeCell ref="A110:A111"/>
    <mergeCell ref="B110:B111"/>
    <mergeCell ref="C110:D111"/>
    <mergeCell ref="A92:A97"/>
    <mergeCell ref="B92:B97"/>
    <mergeCell ref="C92:D92"/>
    <mergeCell ref="C93:C97"/>
    <mergeCell ref="A98:A103"/>
    <mergeCell ref="B98:B103"/>
    <mergeCell ref="C98:D98"/>
    <mergeCell ref="C99:C103"/>
    <mergeCell ref="A80:A85"/>
    <mergeCell ref="B80:B85"/>
    <mergeCell ref="C80:D80"/>
    <mergeCell ref="C81:C85"/>
    <mergeCell ref="A86:A91"/>
    <mergeCell ref="B86:B91"/>
    <mergeCell ref="C86:D86"/>
    <mergeCell ref="C87:C91"/>
    <mergeCell ref="E72:O72"/>
    <mergeCell ref="A74:A79"/>
    <mergeCell ref="B74:B79"/>
    <mergeCell ref="C74:D74"/>
    <mergeCell ref="C75:C79"/>
    <mergeCell ref="A66:A71"/>
    <mergeCell ref="B66:B71"/>
    <mergeCell ref="C66:D66"/>
    <mergeCell ref="C67:C71"/>
    <mergeCell ref="A72:A73"/>
    <mergeCell ref="B72:B73"/>
    <mergeCell ref="C72:D73"/>
    <mergeCell ref="A54:A59"/>
    <mergeCell ref="B54:B59"/>
    <mergeCell ref="C54:D54"/>
    <mergeCell ref="C55:C59"/>
    <mergeCell ref="A60:A65"/>
    <mergeCell ref="B60:B65"/>
    <mergeCell ref="C60:D60"/>
    <mergeCell ref="C61:C65"/>
    <mergeCell ref="A42:A47"/>
    <mergeCell ref="B42:B47"/>
    <mergeCell ref="C42:D42"/>
    <mergeCell ref="C43:C47"/>
    <mergeCell ref="A48:A53"/>
    <mergeCell ref="B48:B53"/>
    <mergeCell ref="C48:D48"/>
    <mergeCell ref="C49:C53"/>
    <mergeCell ref="E34:P34"/>
    <mergeCell ref="A36:A41"/>
    <mergeCell ref="B36:B41"/>
    <mergeCell ref="C36:D36"/>
    <mergeCell ref="C37:C41"/>
    <mergeCell ref="A28:A33"/>
    <mergeCell ref="B28:B33"/>
    <mergeCell ref="C28:D28"/>
    <mergeCell ref="C29:C33"/>
    <mergeCell ref="A34:A35"/>
    <mergeCell ref="B34:B35"/>
    <mergeCell ref="C34:D35"/>
    <mergeCell ref="A16:A21"/>
    <mergeCell ref="B16:B21"/>
    <mergeCell ref="C16:D16"/>
    <mergeCell ref="C17:C21"/>
    <mergeCell ref="A22:A27"/>
    <mergeCell ref="B22:B27"/>
    <mergeCell ref="C22:D22"/>
    <mergeCell ref="C23:C27"/>
    <mergeCell ref="E2:P2"/>
    <mergeCell ref="A4:A9"/>
    <mergeCell ref="B4:B9"/>
    <mergeCell ref="C4:D4"/>
    <mergeCell ref="C5:C9"/>
    <mergeCell ref="A10:A15"/>
    <mergeCell ref="B10:B15"/>
    <mergeCell ref="C10:D10"/>
    <mergeCell ref="C11:C15"/>
    <mergeCell ref="A1:D1"/>
    <mergeCell ref="A2:A3"/>
    <mergeCell ref="B2:B3"/>
    <mergeCell ref="C2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F7CD-A2A4-4B41-9240-6E27987E405B}">
  <dimension ref="A2:T33"/>
  <sheetViews>
    <sheetView topLeftCell="A4" workbookViewId="0">
      <selection activeCell="V13" sqref="V13"/>
    </sheetView>
  </sheetViews>
  <sheetFormatPr defaultRowHeight="14.25" x14ac:dyDescent="0.25"/>
  <cols>
    <col min="1" max="1" width="3.5703125" style="110" customWidth="1"/>
    <col min="2" max="2" width="4.140625" style="110" customWidth="1"/>
    <col min="3" max="3" width="4.42578125" style="110" customWidth="1"/>
    <col min="4" max="4" width="12.85546875" style="110" customWidth="1"/>
    <col min="5" max="5" width="3.85546875" style="110" bestFit="1" customWidth="1"/>
    <col min="6" max="10" width="4.7109375" style="110" customWidth="1"/>
    <col min="11" max="11" width="5.7109375" style="110" customWidth="1"/>
    <col min="12" max="17" width="4.7109375" style="110" customWidth="1"/>
    <col min="18" max="18" width="8" style="110" customWidth="1"/>
    <col min="19" max="256" width="9.140625" style="110"/>
    <col min="257" max="257" width="3.5703125" style="110" customWidth="1"/>
    <col min="258" max="258" width="4.140625" style="110" customWidth="1"/>
    <col min="259" max="259" width="4.42578125" style="110" customWidth="1"/>
    <col min="260" max="260" width="12.85546875" style="110" customWidth="1"/>
    <col min="261" max="261" width="3.85546875" style="110" bestFit="1" customWidth="1"/>
    <col min="262" max="266" width="4.7109375" style="110" customWidth="1"/>
    <col min="267" max="267" width="5.7109375" style="110" customWidth="1"/>
    <col min="268" max="273" width="4.7109375" style="110" customWidth="1"/>
    <col min="274" max="274" width="8" style="110" customWidth="1"/>
    <col min="275" max="512" width="9.140625" style="110"/>
    <col min="513" max="513" width="3.5703125" style="110" customWidth="1"/>
    <col min="514" max="514" width="4.140625" style="110" customWidth="1"/>
    <col min="515" max="515" width="4.42578125" style="110" customWidth="1"/>
    <col min="516" max="516" width="12.85546875" style="110" customWidth="1"/>
    <col min="517" max="517" width="3.85546875" style="110" bestFit="1" customWidth="1"/>
    <col min="518" max="522" width="4.7109375" style="110" customWidth="1"/>
    <col min="523" max="523" width="5.7109375" style="110" customWidth="1"/>
    <col min="524" max="529" width="4.7109375" style="110" customWidth="1"/>
    <col min="530" max="530" width="8" style="110" customWidth="1"/>
    <col min="531" max="768" width="9.140625" style="110"/>
    <col min="769" max="769" width="3.5703125" style="110" customWidth="1"/>
    <col min="770" max="770" width="4.140625" style="110" customWidth="1"/>
    <col min="771" max="771" width="4.42578125" style="110" customWidth="1"/>
    <col min="772" max="772" width="12.85546875" style="110" customWidth="1"/>
    <col min="773" max="773" width="3.85546875" style="110" bestFit="1" customWidth="1"/>
    <col min="774" max="778" width="4.7109375" style="110" customWidth="1"/>
    <col min="779" max="779" width="5.7109375" style="110" customWidth="1"/>
    <col min="780" max="785" width="4.7109375" style="110" customWidth="1"/>
    <col min="786" max="786" width="8" style="110" customWidth="1"/>
    <col min="787" max="1024" width="9.140625" style="110"/>
    <col min="1025" max="1025" width="3.5703125" style="110" customWidth="1"/>
    <col min="1026" max="1026" width="4.140625" style="110" customWidth="1"/>
    <col min="1027" max="1027" width="4.42578125" style="110" customWidth="1"/>
    <col min="1028" max="1028" width="12.85546875" style="110" customWidth="1"/>
    <col min="1029" max="1029" width="3.85546875" style="110" bestFit="1" customWidth="1"/>
    <col min="1030" max="1034" width="4.7109375" style="110" customWidth="1"/>
    <col min="1035" max="1035" width="5.7109375" style="110" customWidth="1"/>
    <col min="1036" max="1041" width="4.7109375" style="110" customWidth="1"/>
    <col min="1042" max="1042" width="8" style="110" customWidth="1"/>
    <col min="1043" max="1280" width="9.140625" style="110"/>
    <col min="1281" max="1281" width="3.5703125" style="110" customWidth="1"/>
    <col min="1282" max="1282" width="4.140625" style="110" customWidth="1"/>
    <col min="1283" max="1283" width="4.42578125" style="110" customWidth="1"/>
    <col min="1284" max="1284" width="12.85546875" style="110" customWidth="1"/>
    <col min="1285" max="1285" width="3.85546875" style="110" bestFit="1" customWidth="1"/>
    <col min="1286" max="1290" width="4.7109375" style="110" customWidth="1"/>
    <col min="1291" max="1291" width="5.7109375" style="110" customWidth="1"/>
    <col min="1292" max="1297" width="4.7109375" style="110" customWidth="1"/>
    <col min="1298" max="1298" width="8" style="110" customWidth="1"/>
    <col min="1299" max="1536" width="9.140625" style="110"/>
    <col min="1537" max="1537" width="3.5703125" style="110" customWidth="1"/>
    <col min="1538" max="1538" width="4.140625" style="110" customWidth="1"/>
    <col min="1539" max="1539" width="4.42578125" style="110" customWidth="1"/>
    <col min="1540" max="1540" width="12.85546875" style="110" customWidth="1"/>
    <col min="1541" max="1541" width="3.85546875" style="110" bestFit="1" customWidth="1"/>
    <col min="1542" max="1546" width="4.7109375" style="110" customWidth="1"/>
    <col min="1547" max="1547" width="5.7109375" style="110" customWidth="1"/>
    <col min="1548" max="1553" width="4.7109375" style="110" customWidth="1"/>
    <col min="1554" max="1554" width="8" style="110" customWidth="1"/>
    <col min="1555" max="1792" width="9.140625" style="110"/>
    <col min="1793" max="1793" width="3.5703125" style="110" customWidth="1"/>
    <col min="1794" max="1794" width="4.140625" style="110" customWidth="1"/>
    <col min="1795" max="1795" width="4.42578125" style="110" customWidth="1"/>
    <col min="1796" max="1796" width="12.85546875" style="110" customWidth="1"/>
    <col min="1797" max="1797" width="3.85546875" style="110" bestFit="1" customWidth="1"/>
    <col min="1798" max="1802" width="4.7109375" style="110" customWidth="1"/>
    <col min="1803" max="1803" width="5.7109375" style="110" customWidth="1"/>
    <col min="1804" max="1809" width="4.7109375" style="110" customWidth="1"/>
    <col min="1810" max="1810" width="8" style="110" customWidth="1"/>
    <col min="1811" max="2048" width="9.140625" style="110"/>
    <col min="2049" max="2049" width="3.5703125" style="110" customWidth="1"/>
    <col min="2050" max="2050" width="4.140625" style="110" customWidth="1"/>
    <col min="2051" max="2051" width="4.42578125" style="110" customWidth="1"/>
    <col min="2052" max="2052" width="12.85546875" style="110" customWidth="1"/>
    <col min="2053" max="2053" width="3.85546875" style="110" bestFit="1" customWidth="1"/>
    <col min="2054" max="2058" width="4.7109375" style="110" customWidth="1"/>
    <col min="2059" max="2059" width="5.7109375" style="110" customWidth="1"/>
    <col min="2060" max="2065" width="4.7109375" style="110" customWidth="1"/>
    <col min="2066" max="2066" width="8" style="110" customWidth="1"/>
    <col min="2067" max="2304" width="9.140625" style="110"/>
    <col min="2305" max="2305" width="3.5703125" style="110" customWidth="1"/>
    <col min="2306" max="2306" width="4.140625" style="110" customWidth="1"/>
    <col min="2307" max="2307" width="4.42578125" style="110" customWidth="1"/>
    <col min="2308" max="2308" width="12.85546875" style="110" customWidth="1"/>
    <col min="2309" max="2309" width="3.85546875" style="110" bestFit="1" customWidth="1"/>
    <col min="2310" max="2314" width="4.7109375" style="110" customWidth="1"/>
    <col min="2315" max="2315" width="5.7109375" style="110" customWidth="1"/>
    <col min="2316" max="2321" width="4.7109375" style="110" customWidth="1"/>
    <col min="2322" max="2322" width="8" style="110" customWidth="1"/>
    <col min="2323" max="2560" width="9.140625" style="110"/>
    <col min="2561" max="2561" width="3.5703125" style="110" customWidth="1"/>
    <col min="2562" max="2562" width="4.140625" style="110" customWidth="1"/>
    <col min="2563" max="2563" width="4.42578125" style="110" customWidth="1"/>
    <col min="2564" max="2564" width="12.85546875" style="110" customWidth="1"/>
    <col min="2565" max="2565" width="3.85546875" style="110" bestFit="1" customWidth="1"/>
    <col min="2566" max="2570" width="4.7109375" style="110" customWidth="1"/>
    <col min="2571" max="2571" width="5.7109375" style="110" customWidth="1"/>
    <col min="2572" max="2577" width="4.7109375" style="110" customWidth="1"/>
    <col min="2578" max="2578" width="8" style="110" customWidth="1"/>
    <col min="2579" max="2816" width="9.140625" style="110"/>
    <col min="2817" max="2817" width="3.5703125" style="110" customWidth="1"/>
    <col min="2818" max="2818" width="4.140625" style="110" customWidth="1"/>
    <col min="2819" max="2819" width="4.42578125" style="110" customWidth="1"/>
    <col min="2820" max="2820" width="12.85546875" style="110" customWidth="1"/>
    <col min="2821" max="2821" width="3.85546875" style="110" bestFit="1" customWidth="1"/>
    <col min="2822" max="2826" width="4.7109375" style="110" customWidth="1"/>
    <col min="2827" max="2827" width="5.7109375" style="110" customWidth="1"/>
    <col min="2828" max="2833" width="4.7109375" style="110" customWidth="1"/>
    <col min="2834" max="2834" width="8" style="110" customWidth="1"/>
    <col min="2835" max="3072" width="9.140625" style="110"/>
    <col min="3073" max="3073" width="3.5703125" style="110" customWidth="1"/>
    <col min="3074" max="3074" width="4.140625" style="110" customWidth="1"/>
    <col min="3075" max="3075" width="4.42578125" style="110" customWidth="1"/>
    <col min="3076" max="3076" width="12.85546875" style="110" customWidth="1"/>
    <col min="3077" max="3077" width="3.85546875" style="110" bestFit="1" customWidth="1"/>
    <col min="3078" max="3082" width="4.7109375" style="110" customWidth="1"/>
    <col min="3083" max="3083" width="5.7109375" style="110" customWidth="1"/>
    <col min="3084" max="3089" width="4.7109375" style="110" customWidth="1"/>
    <col min="3090" max="3090" width="8" style="110" customWidth="1"/>
    <col min="3091" max="3328" width="9.140625" style="110"/>
    <col min="3329" max="3329" width="3.5703125" style="110" customWidth="1"/>
    <col min="3330" max="3330" width="4.140625" style="110" customWidth="1"/>
    <col min="3331" max="3331" width="4.42578125" style="110" customWidth="1"/>
    <col min="3332" max="3332" width="12.85546875" style="110" customWidth="1"/>
    <col min="3333" max="3333" width="3.85546875" style="110" bestFit="1" customWidth="1"/>
    <col min="3334" max="3338" width="4.7109375" style="110" customWidth="1"/>
    <col min="3339" max="3339" width="5.7109375" style="110" customWidth="1"/>
    <col min="3340" max="3345" width="4.7109375" style="110" customWidth="1"/>
    <col min="3346" max="3346" width="8" style="110" customWidth="1"/>
    <col min="3347" max="3584" width="9.140625" style="110"/>
    <col min="3585" max="3585" width="3.5703125" style="110" customWidth="1"/>
    <col min="3586" max="3586" width="4.140625" style="110" customWidth="1"/>
    <col min="3587" max="3587" width="4.42578125" style="110" customWidth="1"/>
    <col min="3588" max="3588" width="12.85546875" style="110" customWidth="1"/>
    <col min="3589" max="3589" width="3.85546875" style="110" bestFit="1" customWidth="1"/>
    <col min="3590" max="3594" width="4.7109375" style="110" customWidth="1"/>
    <col min="3595" max="3595" width="5.7109375" style="110" customWidth="1"/>
    <col min="3596" max="3601" width="4.7109375" style="110" customWidth="1"/>
    <col min="3602" max="3602" width="8" style="110" customWidth="1"/>
    <col min="3603" max="3840" width="9.140625" style="110"/>
    <col min="3841" max="3841" width="3.5703125" style="110" customWidth="1"/>
    <col min="3842" max="3842" width="4.140625" style="110" customWidth="1"/>
    <col min="3843" max="3843" width="4.42578125" style="110" customWidth="1"/>
    <col min="3844" max="3844" width="12.85546875" style="110" customWidth="1"/>
    <col min="3845" max="3845" width="3.85546875" style="110" bestFit="1" customWidth="1"/>
    <col min="3846" max="3850" width="4.7109375" style="110" customWidth="1"/>
    <col min="3851" max="3851" width="5.7109375" style="110" customWidth="1"/>
    <col min="3852" max="3857" width="4.7109375" style="110" customWidth="1"/>
    <col min="3858" max="3858" width="8" style="110" customWidth="1"/>
    <col min="3859" max="4096" width="9.140625" style="110"/>
    <col min="4097" max="4097" width="3.5703125" style="110" customWidth="1"/>
    <col min="4098" max="4098" width="4.140625" style="110" customWidth="1"/>
    <col min="4099" max="4099" width="4.42578125" style="110" customWidth="1"/>
    <col min="4100" max="4100" width="12.85546875" style="110" customWidth="1"/>
    <col min="4101" max="4101" width="3.85546875" style="110" bestFit="1" customWidth="1"/>
    <col min="4102" max="4106" width="4.7109375" style="110" customWidth="1"/>
    <col min="4107" max="4107" width="5.7109375" style="110" customWidth="1"/>
    <col min="4108" max="4113" width="4.7109375" style="110" customWidth="1"/>
    <col min="4114" max="4114" width="8" style="110" customWidth="1"/>
    <col min="4115" max="4352" width="9.140625" style="110"/>
    <col min="4353" max="4353" width="3.5703125" style="110" customWidth="1"/>
    <col min="4354" max="4354" width="4.140625" style="110" customWidth="1"/>
    <col min="4355" max="4355" width="4.42578125" style="110" customWidth="1"/>
    <col min="4356" max="4356" width="12.85546875" style="110" customWidth="1"/>
    <col min="4357" max="4357" width="3.85546875" style="110" bestFit="1" customWidth="1"/>
    <col min="4358" max="4362" width="4.7109375" style="110" customWidth="1"/>
    <col min="4363" max="4363" width="5.7109375" style="110" customWidth="1"/>
    <col min="4364" max="4369" width="4.7109375" style="110" customWidth="1"/>
    <col min="4370" max="4370" width="8" style="110" customWidth="1"/>
    <col min="4371" max="4608" width="9.140625" style="110"/>
    <col min="4609" max="4609" width="3.5703125" style="110" customWidth="1"/>
    <col min="4610" max="4610" width="4.140625" style="110" customWidth="1"/>
    <col min="4611" max="4611" width="4.42578125" style="110" customWidth="1"/>
    <col min="4612" max="4612" width="12.85546875" style="110" customWidth="1"/>
    <col min="4613" max="4613" width="3.85546875" style="110" bestFit="1" customWidth="1"/>
    <col min="4614" max="4618" width="4.7109375" style="110" customWidth="1"/>
    <col min="4619" max="4619" width="5.7109375" style="110" customWidth="1"/>
    <col min="4620" max="4625" width="4.7109375" style="110" customWidth="1"/>
    <col min="4626" max="4626" width="8" style="110" customWidth="1"/>
    <col min="4627" max="4864" width="9.140625" style="110"/>
    <col min="4865" max="4865" width="3.5703125" style="110" customWidth="1"/>
    <col min="4866" max="4866" width="4.140625" style="110" customWidth="1"/>
    <col min="4867" max="4867" width="4.42578125" style="110" customWidth="1"/>
    <col min="4868" max="4868" width="12.85546875" style="110" customWidth="1"/>
    <col min="4869" max="4869" width="3.85546875" style="110" bestFit="1" customWidth="1"/>
    <col min="4870" max="4874" width="4.7109375" style="110" customWidth="1"/>
    <col min="4875" max="4875" width="5.7109375" style="110" customWidth="1"/>
    <col min="4876" max="4881" width="4.7109375" style="110" customWidth="1"/>
    <col min="4882" max="4882" width="8" style="110" customWidth="1"/>
    <col min="4883" max="5120" width="9.140625" style="110"/>
    <col min="5121" max="5121" width="3.5703125" style="110" customWidth="1"/>
    <col min="5122" max="5122" width="4.140625" style="110" customWidth="1"/>
    <col min="5123" max="5123" width="4.42578125" style="110" customWidth="1"/>
    <col min="5124" max="5124" width="12.85546875" style="110" customWidth="1"/>
    <col min="5125" max="5125" width="3.85546875" style="110" bestFit="1" customWidth="1"/>
    <col min="5126" max="5130" width="4.7109375" style="110" customWidth="1"/>
    <col min="5131" max="5131" width="5.7109375" style="110" customWidth="1"/>
    <col min="5132" max="5137" width="4.7109375" style="110" customWidth="1"/>
    <col min="5138" max="5138" width="8" style="110" customWidth="1"/>
    <col min="5139" max="5376" width="9.140625" style="110"/>
    <col min="5377" max="5377" width="3.5703125" style="110" customWidth="1"/>
    <col min="5378" max="5378" width="4.140625" style="110" customWidth="1"/>
    <col min="5379" max="5379" width="4.42578125" style="110" customWidth="1"/>
    <col min="5380" max="5380" width="12.85546875" style="110" customWidth="1"/>
    <col min="5381" max="5381" width="3.85546875" style="110" bestFit="1" customWidth="1"/>
    <col min="5382" max="5386" width="4.7109375" style="110" customWidth="1"/>
    <col min="5387" max="5387" width="5.7109375" style="110" customWidth="1"/>
    <col min="5388" max="5393" width="4.7109375" style="110" customWidth="1"/>
    <col min="5394" max="5394" width="8" style="110" customWidth="1"/>
    <col min="5395" max="5632" width="9.140625" style="110"/>
    <col min="5633" max="5633" width="3.5703125" style="110" customWidth="1"/>
    <col min="5634" max="5634" width="4.140625" style="110" customWidth="1"/>
    <col min="5635" max="5635" width="4.42578125" style="110" customWidth="1"/>
    <col min="5636" max="5636" width="12.85546875" style="110" customWidth="1"/>
    <col min="5637" max="5637" width="3.85546875" style="110" bestFit="1" customWidth="1"/>
    <col min="5638" max="5642" width="4.7109375" style="110" customWidth="1"/>
    <col min="5643" max="5643" width="5.7109375" style="110" customWidth="1"/>
    <col min="5644" max="5649" width="4.7109375" style="110" customWidth="1"/>
    <col min="5650" max="5650" width="8" style="110" customWidth="1"/>
    <col min="5651" max="5888" width="9.140625" style="110"/>
    <col min="5889" max="5889" width="3.5703125" style="110" customWidth="1"/>
    <col min="5890" max="5890" width="4.140625" style="110" customWidth="1"/>
    <col min="5891" max="5891" width="4.42578125" style="110" customWidth="1"/>
    <col min="5892" max="5892" width="12.85546875" style="110" customWidth="1"/>
    <col min="5893" max="5893" width="3.85546875" style="110" bestFit="1" customWidth="1"/>
    <col min="5894" max="5898" width="4.7109375" style="110" customWidth="1"/>
    <col min="5899" max="5899" width="5.7109375" style="110" customWidth="1"/>
    <col min="5900" max="5905" width="4.7109375" style="110" customWidth="1"/>
    <col min="5906" max="5906" width="8" style="110" customWidth="1"/>
    <col min="5907" max="6144" width="9.140625" style="110"/>
    <col min="6145" max="6145" width="3.5703125" style="110" customWidth="1"/>
    <col min="6146" max="6146" width="4.140625" style="110" customWidth="1"/>
    <col min="6147" max="6147" width="4.42578125" style="110" customWidth="1"/>
    <col min="6148" max="6148" width="12.85546875" style="110" customWidth="1"/>
    <col min="6149" max="6149" width="3.85546875" style="110" bestFit="1" customWidth="1"/>
    <col min="6150" max="6154" width="4.7109375" style="110" customWidth="1"/>
    <col min="6155" max="6155" width="5.7109375" style="110" customWidth="1"/>
    <col min="6156" max="6161" width="4.7109375" style="110" customWidth="1"/>
    <col min="6162" max="6162" width="8" style="110" customWidth="1"/>
    <col min="6163" max="6400" width="9.140625" style="110"/>
    <col min="6401" max="6401" width="3.5703125" style="110" customWidth="1"/>
    <col min="6402" max="6402" width="4.140625" style="110" customWidth="1"/>
    <col min="6403" max="6403" width="4.42578125" style="110" customWidth="1"/>
    <col min="6404" max="6404" width="12.85546875" style="110" customWidth="1"/>
    <col min="6405" max="6405" width="3.85546875" style="110" bestFit="1" customWidth="1"/>
    <col min="6406" max="6410" width="4.7109375" style="110" customWidth="1"/>
    <col min="6411" max="6411" width="5.7109375" style="110" customWidth="1"/>
    <col min="6412" max="6417" width="4.7109375" style="110" customWidth="1"/>
    <col min="6418" max="6418" width="8" style="110" customWidth="1"/>
    <col min="6419" max="6656" width="9.140625" style="110"/>
    <col min="6657" max="6657" width="3.5703125" style="110" customWidth="1"/>
    <col min="6658" max="6658" width="4.140625" style="110" customWidth="1"/>
    <col min="6659" max="6659" width="4.42578125" style="110" customWidth="1"/>
    <col min="6660" max="6660" width="12.85546875" style="110" customWidth="1"/>
    <col min="6661" max="6661" width="3.85546875" style="110" bestFit="1" customWidth="1"/>
    <col min="6662" max="6666" width="4.7109375" style="110" customWidth="1"/>
    <col min="6667" max="6667" width="5.7109375" style="110" customWidth="1"/>
    <col min="6668" max="6673" width="4.7109375" style="110" customWidth="1"/>
    <col min="6674" max="6674" width="8" style="110" customWidth="1"/>
    <col min="6675" max="6912" width="9.140625" style="110"/>
    <col min="6913" max="6913" width="3.5703125" style="110" customWidth="1"/>
    <col min="6914" max="6914" width="4.140625" style="110" customWidth="1"/>
    <col min="6915" max="6915" width="4.42578125" style="110" customWidth="1"/>
    <col min="6916" max="6916" width="12.85546875" style="110" customWidth="1"/>
    <col min="6917" max="6917" width="3.85546875" style="110" bestFit="1" customWidth="1"/>
    <col min="6918" max="6922" width="4.7109375" style="110" customWidth="1"/>
    <col min="6923" max="6923" width="5.7109375" style="110" customWidth="1"/>
    <col min="6924" max="6929" width="4.7109375" style="110" customWidth="1"/>
    <col min="6930" max="6930" width="8" style="110" customWidth="1"/>
    <col min="6931" max="7168" width="9.140625" style="110"/>
    <col min="7169" max="7169" width="3.5703125" style="110" customWidth="1"/>
    <col min="7170" max="7170" width="4.140625" style="110" customWidth="1"/>
    <col min="7171" max="7171" width="4.42578125" style="110" customWidth="1"/>
    <col min="7172" max="7172" width="12.85546875" style="110" customWidth="1"/>
    <col min="7173" max="7173" width="3.85546875" style="110" bestFit="1" customWidth="1"/>
    <col min="7174" max="7178" width="4.7109375" style="110" customWidth="1"/>
    <col min="7179" max="7179" width="5.7109375" style="110" customWidth="1"/>
    <col min="7180" max="7185" width="4.7109375" style="110" customWidth="1"/>
    <col min="7186" max="7186" width="8" style="110" customWidth="1"/>
    <col min="7187" max="7424" width="9.140625" style="110"/>
    <col min="7425" max="7425" width="3.5703125" style="110" customWidth="1"/>
    <col min="7426" max="7426" width="4.140625" style="110" customWidth="1"/>
    <col min="7427" max="7427" width="4.42578125" style="110" customWidth="1"/>
    <col min="7428" max="7428" width="12.85546875" style="110" customWidth="1"/>
    <col min="7429" max="7429" width="3.85546875" style="110" bestFit="1" customWidth="1"/>
    <col min="7430" max="7434" width="4.7109375" style="110" customWidth="1"/>
    <col min="7435" max="7435" width="5.7109375" style="110" customWidth="1"/>
    <col min="7436" max="7441" width="4.7109375" style="110" customWidth="1"/>
    <col min="7442" max="7442" width="8" style="110" customWidth="1"/>
    <col min="7443" max="7680" width="9.140625" style="110"/>
    <col min="7681" max="7681" width="3.5703125" style="110" customWidth="1"/>
    <col min="7682" max="7682" width="4.140625" style="110" customWidth="1"/>
    <col min="7683" max="7683" width="4.42578125" style="110" customWidth="1"/>
    <col min="7684" max="7684" width="12.85546875" style="110" customWidth="1"/>
    <col min="7685" max="7685" width="3.85546875" style="110" bestFit="1" customWidth="1"/>
    <col min="7686" max="7690" width="4.7109375" style="110" customWidth="1"/>
    <col min="7691" max="7691" width="5.7109375" style="110" customWidth="1"/>
    <col min="7692" max="7697" width="4.7109375" style="110" customWidth="1"/>
    <col min="7698" max="7698" width="8" style="110" customWidth="1"/>
    <col min="7699" max="7936" width="9.140625" style="110"/>
    <col min="7937" max="7937" width="3.5703125" style="110" customWidth="1"/>
    <col min="7938" max="7938" width="4.140625" style="110" customWidth="1"/>
    <col min="7939" max="7939" width="4.42578125" style="110" customWidth="1"/>
    <col min="7940" max="7940" width="12.85546875" style="110" customWidth="1"/>
    <col min="7941" max="7941" width="3.85546875" style="110" bestFit="1" customWidth="1"/>
    <col min="7942" max="7946" width="4.7109375" style="110" customWidth="1"/>
    <col min="7947" max="7947" width="5.7109375" style="110" customWidth="1"/>
    <col min="7948" max="7953" width="4.7109375" style="110" customWidth="1"/>
    <col min="7954" max="7954" width="8" style="110" customWidth="1"/>
    <col min="7955" max="8192" width="9.140625" style="110"/>
    <col min="8193" max="8193" width="3.5703125" style="110" customWidth="1"/>
    <col min="8194" max="8194" width="4.140625" style="110" customWidth="1"/>
    <col min="8195" max="8195" width="4.42578125" style="110" customWidth="1"/>
    <col min="8196" max="8196" width="12.85546875" style="110" customWidth="1"/>
    <col min="8197" max="8197" width="3.85546875" style="110" bestFit="1" customWidth="1"/>
    <col min="8198" max="8202" width="4.7109375" style="110" customWidth="1"/>
    <col min="8203" max="8203" width="5.7109375" style="110" customWidth="1"/>
    <col min="8204" max="8209" width="4.7109375" style="110" customWidth="1"/>
    <col min="8210" max="8210" width="8" style="110" customWidth="1"/>
    <col min="8211" max="8448" width="9.140625" style="110"/>
    <col min="8449" max="8449" width="3.5703125" style="110" customWidth="1"/>
    <col min="8450" max="8450" width="4.140625" style="110" customWidth="1"/>
    <col min="8451" max="8451" width="4.42578125" style="110" customWidth="1"/>
    <col min="8452" max="8452" width="12.85546875" style="110" customWidth="1"/>
    <col min="8453" max="8453" width="3.85546875" style="110" bestFit="1" customWidth="1"/>
    <col min="8454" max="8458" width="4.7109375" style="110" customWidth="1"/>
    <col min="8459" max="8459" width="5.7109375" style="110" customWidth="1"/>
    <col min="8460" max="8465" width="4.7109375" style="110" customWidth="1"/>
    <col min="8466" max="8466" width="8" style="110" customWidth="1"/>
    <col min="8467" max="8704" width="9.140625" style="110"/>
    <col min="8705" max="8705" width="3.5703125" style="110" customWidth="1"/>
    <col min="8706" max="8706" width="4.140625" style="110" customWidth="1"/>
    <col min="8707" max="8707" width="4.42578125" style="110" customWidth="1"/>
    <col min="8708" max="8708" width="12.85546875" style="110" customWidth="1"/>
    <col min="8709" max="8709" width="3.85546875" style="110" bestFit="1" customWidth="1"/>
    <col min="8710" max="8714" width="4.7109375" style="110" customWidth="1"/>
    <col min="8715" max="8715" width="5.7109375" style="110" customWidth="1"/>
    <col min="8716" max="8721" width="4.7109375" style="110" customWidth="1"/>
    <col min="8722" max="8722" width="8" style="110" customWidth="1"/>
    <col min="8723" max="8960" width="9.140625" style="110"/>
    <col min="8961" max="8961" width="3.5703125" style="110" customWidth="1"/>
    <col min="8962" max="8962" width="4.140625" style="110" customWidth="1"/>
    <col min="8963" max="8963" width="4.42578125" style="110" customWidth="1"/>
    <col min="8964" max="8964" width="12.85546875" style="110" customWidth="1"/>
    <col min="8965" max="8965" width="3.85546875" style="110" bestFit="1" customWidth="1"/>
    <col min="8966" max="8970" width="4.7109375" style="110" customWidth="1"/>
    <col min="8971" max="8971" width="5.7109375" style="110" customWidth="1"/>
    <col min="8972" max="8977" width="4.7109375" style="110" customWidth="1"/>
    <col min="8978" max="8978" width="8" style="110" customWidth="1"/>
    <col min="8979" max="9216" width="9.140625" style="110"/>
    <col min="9217" max="9217" width="3.5703125" style="110" customWidth="1"/>
    <col min="9218" max="9218" width="4.140625" style="110" customWidth="1"/>
    <col min="9219" max="9219" width="4.42578125" style="110" customWidth="1"/>
    <col min="9220" max="9220" width="12.85546875" style="110" customWidth="1"/>
    <col min="9221" max="9221" width="3.85546875" style="110" bestFit="1" customWidth="1"/>
    <col min="9222" max="9226" width="4.7109375" style="110" customWidth="1"/>
    <col min="9227" max="9227" width="5.7109375" style="110" customWidth="1"/>
    <col min="9228" max="9233" width="4.7109375" style="110" customWidth="1"/>
    <col min="9234" max="9234" width="8" style="110" customWidth="1"/>
    <col min="9235" max="9472" width="9.140625" style="110"/>
    <col min="9473" max="9473" width="3.5703125" style="110" customWidth="1"/>
    <col min="9474" max="9474" width="4.140625" style="110" customWidth="1"/>
    <col min="9475" max="9475" width="4.42578125" style="110" customWidth="1"/>
    <col min="9476" max="9476" width="12.85546875" style="110" customWidth="1"/>
    <col min="9477" max="9477" width="3.85546875" style="110" bestFit="1" customWidth="1"/>
    <col min="9478" max="9482" width="4.7109375" style="110" customWidth="1"/>
    <col min="9483" max="9483" width="5.7109375" style="110" customWidth="1"/>
    <col min="9484" max="9489" width="4.7109375" style="110" customWidth="1"/>
    <col min="9490" max="9490" width="8" style="110" customWidth="1"/>
    <col min="9491" max="9728" width="9.140625" style="110"/>
    <col min="9729" max="9729" width="3.5703125" style="110" customWidth="1"/>
    <col min="9730" max="9730" width="4.140625" style="110" customWidth="1"/>
    <col min="9731" max="9731" width="4.42578125" style="110" customWidth="1"/>
    <col min="9732" max="9732" width="12.85546875" style="110" customWidth="1"/>
    <col min="9733" max="9733" width="3.85546875" style="110" bestFit="1" customWidth="1"/>
    <col min="9734" max="9738" width="4.7109375" style="110" customWidth="1"/>
    <col min="9739" max="9739" width="5.7109375" style="110" customWidth="1"/>
    <col min="9740" max="9745" width="4.7109375" style="110" customWidth="1"/>
    <col min="9746" max="9746" width="8" style="110" customWidth="1"/>
    <col min="9747" max="9984" width="9.140625" style="110"/>
    <col min="9985" max="9985" width="3.5703125" style="110" customWidth="1"/>
    <col min="9986" max="9986" width="4.140625" style="110" customWidth="1"/>
    <col min="9987" max="9987" width="4.42578125" style="110" customWidth="1"/>
    <col min="9988" max="9988" width="12.85546875" style="110" customWidth="1"/>
    <col min="9989" max="9989" width="3.85546875" style="110" bestFit="1" customWidth="1"/>
    <col min="9990" max="9994" width="4.7109375" style="110" customWidth="1"/>
    <col min="9995" max="9995" width="5.7109375" style="110" customWidth="1"/>
    <col min="9996" max="10001" width="4.7109375" style="110" customWidth="1"/>
    <col min="10002" max="10002" width="8" style="110" customWidth="1"/>
    <col min="10003" max="10240" width="9.140625" style="110"/>
    <col min="10241" max="10241" width="3.5703125" style="110" customWidth="1"/>
    <col min="10242" max="10242" width="4.140625" style="110" customWidth="1"/>
    <col min="10243" max="10243" width="4.42578125" style="110" customWidth="1"/>
    <col min="10244" max="10244" width="12.85546875" style="110" customWidth="1"/>
    <col min="10245" max="10245" width="3.85546875" style="110" bestFit="1" customWidth="1"/>
    <col min="10246" max="10250" width="4.7109375" style="110" customWidth="1"/>
    <col min="10251" max="10251" width="5.7109375" style="110" customWidth="1"/>
    <col min="10252" max="10257" width="4.7109375" style="110" customWidth="1"/>
    <col min="10258" max="10258" width="8" style="110" customWidth="1"/>
    <col min="10259" max="10496" width="9.140625" style="110"/>
    <col min="10497" max="10497" width="3.5703125" style="110" customWidth="1"/>
    <col min="10498" max="10498" width="4.140625" style="110" customWidth="1"/>
    <col min="10499" max="10499" width="4.42578125" style="110" customWidth="1"/>
    <col min="10500" max="10500" width="12.85546875" style="110" customWidth="1"/>
    <col min="10501" max="10501" width="3.85546875" style="110" bestFit="1" customWidth="1"/>
    <col min="10502" max="10506" width="4.7109375" style="110" customWidth="1"/>
    <col min="10507" max="10507" width="5.7109375" style="110" customWidth="1"/>
    <col min="10508" max="10513" width="4.7109375" style="110" customWidth="1"/>
    <col min="10514" max="10514" width="8" style="110" customWidth="1"/>
    <col min="10515" max="10752" width="9.140625" style="110"/>
    <col min="10753" max="10753" width="3.5703125" style="110" customWidth="1"/>
    <col min="10754" max="10754" width="4.140625" style="110" customWidth="1"/>
    <col min="10755" max="10755" width="4.42578125" style="110" customWidth="1"/>
    <col min="10756" max="10756" width="12.85546875" style="110" customWidth="1"/>
    <col min="10757" max="10757" width="3.85546875" style="110" bestFit="1" customWidth="1"/>
    <col min="10758" max="10762" width="4.7109375" style="110" customWidth="1"/>
    <col min="10763" max="10763" width="5.7109375" style="110" customWidth="1"/>
    <col min="10764" max="10769" width="4.7109375" style="110" customWidth="1"/>
    <col min="10770" max="10770" width="8" style="110" customWidth="1"/>
    <col min="10771" max="11008" width="9.140625" style="110"/>
    <col min="11009" max="11009" width="3.5703125" style="110" customWidth="1"/>
    <col min="11010" max="11010" width="4.140625" style="110" customWidth="1"/>
    <col min="11011" max="11011" width="4.42578125" style="110" customWidth="1"/>
    <col min="11012" max="11012" width="12.85546875" style="110" customWidth="1"/>
    <col min="11013" max="11013" width="3.85546875" style="110" bestFit="1" customWidth="1"/>
    <col min="11014" max="11018" width="4.7109375" style="110" customWidth="1"/>
    <col min="11019" max="11019" width="5.7109375" style="110" customWidth="1"/>
    <col min="11020" max="11025" width="4.7109375" style="110" customWidth="1"/>
    <col min="11026" max="11026" width="8" style="110" customWidth="1"/>
    <col min="11027" max="11264" width="9.140625" style="110"/>
    <col min="11265" max="11265" width="3.5703125" style="110" customWidth="1"/>
    <col min="11266" max="11266" width="4.140625" style="110" customWidth="1"/>
    <col min="11267" max="11267" width="4.42578125" style="110" customWidth="1"/>
    <col min="11268" max="11268" width="12.85546875" style="110" customWidth="1"/>
    <col min="11269" max="11269" width="3.85546875" style="110" bestFit="1" customWidth="1"/>
    <col min="11270" max="11274" width="4.7109375" style="110" customWidth="1"/>
    <col min="11275" max="11275" width="5.7109375" style="110" customWidth="1"/>
    <col min="11276" max="11281" width="4.7109375" style="110" customWidth="1"/>
    <col min="11282" max="11282" width="8" style="110" customWidth="1"/>
    <col min="11283" max="11520" width="9.140625" style="110"/>
    <col min="11521" max="11521" width="3.5703125" style="110" customWidth="1"/>
    <col min="11522" max="11522" width="4.140625" style="110" customWidth="1"/>
    <col min="11523" max="11523" width="4.42578125" style="110" customWidth="1"/>
    <col min="11524" max="11524" width="12.85546875" style="110" customWidth="1"/>
    <col min="11525" max="11525" width="3.85546875" style="110" bestFit="1" customWidth="1"/>
    <col min="11526" max="11530" width="4.7109375" style="110" customWidth="1"/>
    <col min="11531" max="11531" width="5.7109375" style="110" customWidth="1"/>
    <col min="11532" max="11537" width="4.7109375" style="110" customWidth="1"/>
    <col min="11538" max="11538" width="8" style="110" customWidth="1"/>
    <col min="11539" max="11776" width="9.140625" style="110"/>
    <col min="11777" max="11777" width="3.5703125" style="110" customWidth="1"/>
    <col min="11778" max="11778" width="4.140625" style="110" customWidth="1"/>
    <col min="11779" max="11779" width="4.42578125" style="110" customWidth="1"/>
    <col min="11780" max="11780" width="12.85546875" style="110" customWidth="1"/>
    <col min="11781" max="11781" width="3.85546875" style="110" bestFit="1" customWidth="1"/>
    <col min="11782" max="11786" width="4.7109375" style="110" customWidth="1"/>
    <col min="11787" max="11787" width="5.7109375" style="110" customWidth="1"/>
    <col min="11788" max="11793" width="4.7109375" style="110" customWidth="1"/>
    <col min="11794" max="11794" width="8" style="110" customWidth="1"/>
    <col min="11795" max="12032" width="9.140625" style="110"/>
    <col min="12033" max="12033" width="3.5703125" style="110" customWidth="1"/>
    <col min="12034" max="12034" width="4.140625" style="110" customWidth="1"/>
    <col min="12035" max="12035" width="4.42578125" style="110" customWidth="1"/>
    <col min="12036" max="12036" width="12.85546875" style="110" customWidth="1"/>
    <col min="12037" max="12037" width="3.85546875" style="110" bestFit="1" customWidth="1"/>
    <col min="12038" max="12042" width="4.7109375" style="110" customWidth="1"/>
    <col min="12043" max="12043" width="5.7109375" style="110" customWidth="1"/>
    <col min="12044" max="12049" width="4.7109375" style="110" customWidth="1"/>
    <col min="12050" max="12050" width="8" style="110" customWidth="1"/>
    <col min="12051" max="12288" width="9.140625" style="110"/>
    <col min="12289" max="12289" width="3.5703125" style="110" customWidth="1"/>
    <col min="12290" max="12290" width="4.140625" style="110" customWidth="1"/>
    <col min="12291" max="12291" width="4.42578125" style="110" customWidth="1"/>
    <col min="12292" max="12292" width="12.85546875" style="110" customWidth="1"/>
    <col min="12293" max="12293" width="3.85546875" style="110" bestFit="1" customWidth="1"/>
    <col min="12294" max="12298" width="4.7109375" style="110" customWidth="1"/>
    <col min="12299" max="12299" width="5.7109375" style="110" customWidth="1"/>
    <col min="12300" max="12305" width="4.7109375" style="110" customWidth="1"/>
    <col min="12306" max="12306" width="8" style="110" customWidth="1"/>
    <col min="12307" max="12544" width="9.140625" style="110"/>
    <col min="12545" max="12545" width="3.5703125" style="110" customWidth="1"/>
    <col min="12546" max="12546" width="4.140625" style="110" customWidth="1"/>
    <col min="12547" max="12547" width="4.42578125" style="110" customWidth="1"/>
    <col min="12548" max="12548" width="12.85546875" style="110" customWidth="1"/>
    <col min="12549" max="12549" width="3.85546875" style="110" bestFit="1" customWidth="1"/>
    <col min="12550" max="12554" width="4.7109375" style="110" customWidth="1"/>
    <col min="12555" max="12555" width="5.7109375" style="110" customWidth="1"/>
    <col min="12556" max="12561" width="4.7109375" style="110" customWidth="1"/>
    <col min="12562" max="12562" width="8" style="110" customWidth="1"/>
    <col min="12563" max="12800" width="9.140625" style="110"/>
    <col min="12801" max="12801" width="3.5703125" style="110" customWidth="1"/>
    <col min="12802" max="12802" width="4.140625" style="110" customWidth="1"/>
    <col min="12803" max="12803" width="4.42578125" style="110" customWidth="1"/>
    <col min="12804" max="12804" width="12.85546875" style="110" customWidth="1"/>
    <col min="12805" max="12805" width="3.85546875" style="110" bestFit="1" customWidth="1"/>
    <col min="12806" max="12810" width="4.7109375" style="110" customWidth="1"/>
    <col min="12811" max="12811" width="5.7109375" style="110" customWidth="1"/>
    <col min="12812" max="12817" width="4.7109375" style="110" customWidth="1"/>
    <col min="12818" max="12818" width="8" style="110" customWidth="1"/>
    <col min="12819" max="13056" width="9.140625" style="110"/>
    <col min="13057" max="13057" width="3.5703125" style="110" customWidth="1"/>
    <col min="13058" max="13058" width="4.140625" style="110" customWidth="1"/>
    <col min="13059" max="13059" width="4.42578125" style="110" customWidth="1"/>
    <col min="13060" max="13060" width="12.85546875" style="110" customWidth="1"/>
    <col min="13061" max="13061" width="3.85546875" style="110" bestFit="1" customWidth="1"/>
    <col min="13062" max="13066" width="4.7109375" style="110" customWidth="1"/>
    <col min="13067" max="13067" width="5.7109375" style="110" customWidth="1"/>
    <col min="13068" max="13073" width="4.7109375" style="110" customWidth="1"/>
    <col min="13074" max="13074" width="8" style="110" customWidth="1"/>
    <col min="13075" max="13312" width="9.140625" style="110"/>
    <col min="13313" max="13313" width="3.5703125" style="110" customWidth="1"/>
    <col min="13314" max="13314" width="4.140625" style="110" customWidth="1"/>
    <col min="13315" max="13315" width="4.42578125" style="110" customWidth="1"/>
    <col min="13316" max="13316" width="12.85546875" style="110" customWidth="1"/>
    <col min="13317" max="13317" width="3.85546875" style="110" bestFit="1" customWidth="1"/>
    <col min="13318" max="13322" width="4.7109375" style="110" customWidth="1"/>
    <col min="13323" max="13323" width="5.7109375" style="110" customWidth="1"/>
    <col min="13324" max="13329" width="4.7109375" style="110" customWidth="1"/>
    <col min="13330" max="13330" width="8" style="110" customWidth="1"/>
    <col min="13331" max="13568" width="9.140625" style="110"/>
    <col min="13569" max="13569" width="3.5703125" style="110" customWidth="1"/>
    <col min="13570" max="13570" width="4.140625" style="110" customWidth="1"/>
    <col min="13571" max="13571" width="4.42578125" style="110" customWidth="1"/>
    <col min="13572" max="13572" width="12.85546875" style="110" customWidth="1"/>
    <col min="13573" max="13573" width="3.85546875" style="110" bestFit="1" customWidth="1"/>
    <col min="13574" max="13578" width="4.7109375" style="110" customWidth="1"/>
    <col min="13579" max="13579" width="5.7109375" style="110" customWidth="1"/>
    <col min="13580" max="13585" width="4.7109375" style="110" customWidth="1"/>
    <col min="13586" max="13586" width="8" style="110" customWidth="1"/>
    <col min="13587" max="13824" width="9.140625" style="110"/>
    <col min="13825" max="13825" width="3.5703125" style="110" customWidth="1"/>
    <col min="13826" max="13826" width="4.140625" style="110" customWidth="1"/>
    <col min="13827" max="13827" width="4.42578125" style="110" customWidth="1"/>
    <col min="13828" max="13828" width="12.85546875" style="110" customWidth="1"/>
    <col min="13829" max="13829" width="3.85546875" style="110" bestFit="1" customWidth="1"/>
    <col min="13830" max="13834" width="4.7109375" style="110" customWidth="1"/>
    <col min="13835" max="13835" width="5.7109375" style="110" customWidth="1"/>
    <col min="13836" max="13841" width="4.7109375" style="110" customWidth="1"/>
    <col min="13842" max="13842" width="8" style="110" customWidth="1"/>
    <col min="13843" max="14080" width="9.140625" style="110"/>
    <col min="14081" max="14081" width="3.5703125" style="110" customWidth="1"/>
    <col min="14082" max="14082" width="4.140625" style="110" customWidth="1"/>
    <col min="14083" max="14083" width="4.42578125" style="110" customWidth="1"/>
    <col min="14084" max="14084" width="12.85546875" style="110" customWidth="1"/>
    <col min="14085" max="14085" width="3.85546875" style="110" bestFit="1" customWidth="1"/>
    <col min="14086" max="14090" width="4.7109375" style="110" customWidth="1"/>
    <col min="14091" max="14091" width="5.7109375" style="110" customWidth="1"/>
    <col min="14092" max="14097" width="4.7109375" style="110" customWidth="1"/>
    <col min="14098" max="14098" width="8" style="110" customWidth="1"/>
    <col min="14099" max="14336" width="9.140625" style="110"/>
    <col min="14337" max="14337" width="3.5703125" style="110" customWidth="1"/>
    <col min="14338" max="14338" width="4.140625" style="110" customWidth="1"/>
    <col min="14339" max="14339" width="4.42578125" style="110" customWidth="1"/>
    <col min="14340" max="14340" width="12.85546875" style="110" customWidth="1"/>
    <col min="14341" max="14341" width="3.85546875" style="110" bestFit="1" customWidth="1"/>
    <col min="14342" max="14346" width="4.7109375" style="110" customWidth="1"/>
    <col min="14347" max="14347" width="5.7109375" style="110" customWidth="1"/>
    <col min="14348" max="14353" width="4.7109375" style="110" customWidth="1"/>
    <col min="14354" max="14354" width="8" style="110" customWidth="1"/>
    <col min="14355" max="14592" width="9.140625" style="110"/>
    <col min="14593" max="14593" width="3.5703125" style="110" customWidth="1"/>
    <col min="14594" max="14594" width="4.140625" style="110" customWidth="1"/>
    <col min="14595" max="14595" width="4.42578125" style="110" customWidth="1"/>
    <col min="14596" max="14596" width="12.85546875" style="110" customWidth="1"/>
    <col min="14597" max="14597" width="3.85546875" style="110" bestFit="1" customWidth="1"/>
    <col min="14598" max="14602" width="4.7109375" style="110" customWidth="1"/>
    <col min="14603" max="14603" width="5.7109375" style="110" customWidth="1"/>
    <col min="14604" max="14609" width="4.7109375" style="110" customWidth="1"/>
    <col min="14610" max="14610" width="8" style="110" customWidth="1"/>
    <col min="14611" max="14848" width="9.140625" style="110"/>
    <col min="14849" max="14849" width="3.5703125" style="110" customWidth="1"/>
    <col min="14850" max="14850" width="4.140625" style="110" customWidth="1"/>
    <col min="14851" max="14851" width="4.42578125" style="110" customWidth="1"/>
    <col min="14852" max="14852" width="12.85546875" style="110" customWidth="1"/>
    <col min="14853" max="14853" width="3.85546875" style="110" bestFit="1" customWidth="1"/>
    <col min="14854" max="14858" width="4.7109375" style="110" customWidth="1"/>
    <col min="14859" max="14859" width="5.7109375" style="110" customWidth="1"/>
    <col min="14860" max="14865" width="4.7109375" style="110" customWidth="1"/>
    <col min="14866" max="14866" width="8" style="110" customWidth="1"/>
    <col min="14867" max="15104" width="9.140625" style="110"/>
    <col min="15105" max="15105" width="3.5703125" style="110" customWidth="1"/>
    <col min="15106" max="15106" width="4.140625" style="110" customWidth="1"/>
    <col min="15107" max="15107" width="4.42578125" style="110" customWidth="1"/>
    <col min="15108" max="15108" width="12.85546875" style="110" customWidth="1"/>
    <col min="15109" max="15109" width="3.85546875" style="110" bestFit="1" customWidth="1"/>
    <col min="15110" max="15114" width="4.7109375" style="110" customWidth="1"/>
    <col min="15115" max="15115" width="5.7109375" style="110" customWidth="1"/>
    <col min="15116" max="15121" width="4.7109375" style="110" customWidth="1"/>
    <col min="15122" max="15122" width="8" style="110" customWidth="1"/>
    <col min="15123" max="15360" width="9.140625" style="110"/>
    <col min="15361" max="15361" width="3.5703125" style="110" customWidth="1"/>
    <col min="15362" max="15362" width="4.140625" style="110" customWidth="1"/>
    <col min="15363" max="15363" width="4.42578125" style="110" customWidth="1"/>
    <col min="15364" max="15364" width="12.85546875" style="110" customWidth="1"/>
    <col min="15365" max="15365" width="3.85546875" style="110" bestFit="1" customWidth="1"/>
    <col min="15366" max="15370" width="4.7109375" style="110" customWidth="1"/>
    <col min="15371" max="15371" width="5.7109375" style="110" customWidth="1"/>
    <col min="15372" max="15377" width="4.7109375" style="110" customWidth="1"/>
    <col min="15378" max="15378" width="8" style="110" customWidth="1"/>
    <col min="15379" max="15616" width="9.140625" style="110"/>
    <col min="15617" max="15617" width="3.5703125" style="110" customWidth="1"/>
    <col min="15618" max="15618" width="4.140625" style="110" customWidth="1"/>
    <col min="15619" max="15619" width="4.42578125" style="110" customWidth="1"/>
    <col min="15620" max="15620" width="12.85546875" style="110" customWidth="1"/>
    <col min="15621" max="15621" width="3.85546875" style="110" bestFit="1" customWidth="1"/>
    <col min="15622" max="15626" width="4.7109375" style="110" customWidth="1"/>
    <col min="15627" max="15627" width="5.7109375" style="110" customWidth="1"/>
    <col min="15628" max="15633" width="4.7109375" style="110" customWidth="1"/>
    <col min="15634" max="15634" width="8" style="110" customWidth="1"/>
    <col min="15635" max="15872" width="9.140625" style="110"/>
    <col min="15873" max="15873" width="3.5703125" style="110" customWidth="1"/>
    <col min="15874" max="15874" width="4.140625" style="110" customWidth="1"/>
    <col min="15875" max="15875" width="4.42578125" style="110" customWidth="1"/>
    <col min="15876" max="15876" width="12.85546875" style="110" customWidth="1"/>
    <col min="15877" max="15877" width="3.85546875" style="110" bestFit="1" customWidth="1"/>
    <col min="15878" max="15882" width="4.7109375" style="110" customWidth="1"/>
    <col min="15883" max="15883" width="5.7109375" style="110" customWidth="1"/>
    <col min="15884" max="15889" width="4.7109375" style="110" customWidth="1"/>
    <col min="15890" max="15890" width="8" style="110" customWidth="1"/>
    <col min="15891" max="16128" width="9.140625" style="110"/>
    <col min="16129" max="16129" width="3.5703125" style="110" customWidth="1"/>
    <col min="16130" max="16130" width="4.140625" style="110" customWidth="1"/>
    <col min="16131" max="16131" width="4.42578125" style="110" customWidth="1"/>
    <col min="16132" max="16132" width="12.85546875" style="110" customWidth="1"/>
    <col min="16133" max="16133" width="3.85546875" style="110" bestFit="1" customWidth="1"/>
    <col min="16134" max="16138" width="4.7109375" style="110" customWidth="1"/>
    <col min="16139" max="16139" width="5.7109375" style="110" customWidth="1"/>
    <col min="16140" max="16145" width="4.7109375" style="110" customWidth="1"/>
    <col min="16146" max="16146" width="8" style="110" customWidth="1"/>
    <col min="16147" max="16384" width="9.140625" style="110"/>
  </cols>
  <sheetData>
    <row r="2" spans="1:20" ht="15.75" x14ac:dyDescent="0.25">
      <c r="A2" s="109" t="s">
        <v>95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20" s="112" customFormat="1" ht="12.75" x14ac:dyDescent="0.25">
      <c r="A3" s="111" t="s">
        <v>96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20" x14ac:dyDescent="0.25">
      <c r="A4" s="113"/>
      <c r="B4" s="114"/>
      <c r="C4" s="114"/>
      <c r="D4" s="114"/>
      <c r="E4" s="114"/>
      <c r="F4" s="115"/>
      <c r="G4" s="115"/>
      <c r="H4" s="115"/>
      <c r="I4" s="115"/>
      <c r="J4" s="115"/>
    </row>
    <row r="5" spans="1:20" ht="24" customHeight="1" x14ac:dyDescent="0.25">
      <c r="A5" s="116"/>
      <c r="B5" s="117" t="s">
        <v>97</v>
      </c>
      <c r="C5" s="117"/>
      <c r="D5" s="117"/>
      <c r="E5" s="118" t="s">
        <v>98</v>
      </c>
      <c r="F5" s="118"/>
      <c r="G5" s="118"/>
      <c r="H5" s="118"/>
      <c r="I5" s="118"/>
      <c r="J5" s="119" t="s">
        <v>99</v>
      </c>
      <c r="K5" s="119"/>
      <c r="L5" s="119"/>
      <c r="M5" s="119"/>
      <c r="N5" s="119" t="s">
        <v>100</v>
      </c>
      <c r="O5" s="119"/>
      <c r="P5" s="119"/>
      <c r="Q5" s="119"/>
      <c r="R5" s="120" t="s">
        <v>101</v>
      </c>
    </row>
    <row r="6" spans="1:20" ht="29.25" x14ac:dyDescent="0.25">
      <c r="A6" s="116"/>
      <c r="B6" s="117"/>
      <c r="C6" s="117"/>
      <c r="D6" s="117"/>
      <c r="E6" s="121" t="s">
        <v>102</v>
      </c>
      <c r="F6" s="121" t="s">
        <v>103</v>
      </c>
      <c r="G6" s="121" t="s">
        <v>104</v>
      </c>
      <c r="H6" s="121" t="s">
        <v>105</v>
      </c>
      <c r="I6" s="121" t="s">
        <v>106</v>
      </c>
      <c r="J6" s="121" t="s">
        <v>107</v>
      </c>
      <c r="K6" s="121" t="s">
        <v>108</v>
      </c>
      <c r="L6" s="121" t="s">
        <v>109</v>
      </c>
      <c r="M6" s="121" t="s">
        <v>110</v>
      </c>
      <c r="N6" s="122" t="s">
        <v>111</v>
      </c>
      <c r="O6" s="121" t="s">
        <v>112</v>
      </c>
      <c r="P6" s="121" t="s">
        <v>113</v>
      </c>
      <c r="Q6" s="121" t="s">
        <v>114</v>
      </c>
      <c r="R6" s="120"/>
    </row>
    <row r="7" spans="1:20" ht="21" customHeight="1" x14ac:dyDescent="0.25">
      <c r="A7" s="116"/>
      <c r="B7" s="123" t="s">
        <v>115</v>
      </c>
      <c r="C7" s="123"/>
      <c r="D7" s="123"/>
      <c r="E7" s="124">
        <v>27</v>
      </c>
      <c r="F7" s="124">
        <v>30</v>
      </c>
      <c r="G7" s="124">
        <v>17</v>
      </c>
      <c r="H7" s="124">
        <v>18</v>
      </c>
      <c r="I7" s="124">
        <v>25</v>
      </c>
      <c r="J7" s="124">
        <v>40</v>
      </c>
      <c r="K7" s="124">
        <v>18</v>
      </c>
      <c r="L7" s="124">
        <v>20</v>
      </c>
      <c r="M7" s="124">
        <v>36</v>
      </c>
      <c r="N7" s="124">
        <v>11</v>
      </c>
      <c r="O7" s="124">
        <v>18</v>
      </c>
      <c r="P7" s="124">
        <v>12</v>
      </c>
      <c r="Q7" s="124">
        <v>3</v>
      </c>
      <c r="R7" s="125">
        <f>SUM(E7:Q7)</f>
        <v>275</v>
      </c>
    </row>
    <row r="8" spans="1:20" x14ac:dyDescent="0.25">
      <c r="A8" s="116"/>
      <c r="B8" s="126" t="s">
        <v>116</v>
      </c>
      <c r="C8" s="126"/>
      <c r="D8" s="126"/>
      <c r="E8" s="127">
        <v>17</v>
      </c>
      <c r="F8" s="127">
        <v>22</v>
      </c>
      <c r="G8" s="127">
        <v>11</v>
      </c>
      <c r="H8" s="127">
        <v>3</v>
      </c>
      <c r="I8" s="127">
        <v>16</v>
      </c>
      <c r="J8" s="127">
        <v>12</v>
      </c>
      <c r="K8" s="127">
        <v>29</v>
      </c>
      <c r="L8" s="127">
        <v>17</v>
      </c>
      <c r="M8" s="127">
        <v>20</v>
      </c>
      <c r="N8" s="127">
        <v>9</v>
      </c>
      <c r="O8" s="127">
        <v>13</v>
      </c>
      <c r="P8" s="128">
        <v>11</v>
      </c>
      <c r="Q8" s="127">
        <v>3</v>
      </c>
      <c r="R8" s="129">
        <f>SUM(E8:Q8)</f>
        <v>183</v>
      </c>
    </row>
    <row r="9" spans="1:20" ht="27.75" customHeight="1" x14ac:dyDescent="0.25">
      <c r="A9" s="116"/>
      <c r="B9" s="130" t="s">
        <v>117</v>
      </c>
      <c r="C9" s="131" t="s">
        <v>118</v>
      </c>
      <c r="D9" s="131"/>
      <c r="E9" s="132">
        <v>15</v>
      </c>
      <c r="F9" s="132">
        <v>14</v>
      </c>
      <c r="G9" s="132">
        <v>10</v>
      </c>
      <c r="H9" s="132">
        <v>3</v>
      </c>
      <c r="I9" s="132">
        <v>17</v>
      </c>
      <c r="J9" s="132">
        <v>2</v>
      </c>
      <c r="K9" s="132">
        <v>0</v>
      </c>
      <c r="L9" s="132">
        <v>44</v>
      </c>
      <c r="M9" s="132">
        <v>93</v>
      </c>
      <c r="N9" s="132">
        <f>N10+N11</f>
        <v>0</v>
      </c>
      <c r="O9" s="132">
        <v>9</v>
      </c>
      <c r="P9" s="133">
        <v>36</v>
      </c>
      <c r="Q9" s="132">
        <v>8</v>
      </c>
      <c r="R9" s="125">
        <f t="shared" ref="R9:R23" si="0">SUM(E9:Q9)</f>
        <v>251</v>
      </c>
    </row>
    <row r="10" spans="1:20" ht="15" x14ac:dyDescent="0.25">
      <c r="A10" s="116"/>
      <c r="B10" s="130"/>
      <c r="C10" s="134" t="s">
        <v>119</v>
      </c>
      <c r="D10" s="135" t="s">
        <v>120</v>
      </c>
      <c r="E10" s="136">
        <v>5</v>
      </c>
      <c r="F10" s="136">
        <v>3</v>
      </c>
      <c r="G10" s="136">
        <v>0</v>
      </c>
      <c r="H10" s="136">
        <v>0</v>
      </c>
      <c r="I10" s="136">
        <v>4</v>
      </c>
      <c r="J10" s="136">
        <v>6</v>
      </c>
      <c r="K10" s="136">
        <v>24</v>
      </c>
      <c r="L10" s="136">
        <v>39</v>
      </c>
      <c r="M10" s="136">
        <v>35</v>
      </c>
      <c r="N10" s="137">
        <v>0</v>
      </c>
      <c r="O10" s="136">
        <v>4</v>
      </c>
      <c r="P10" s="136">
        <v>0</v>
      </c>
      <c r="Q10" s="136">
        <v>0</v>
      </c>
      <c r="R10" s="125">
        <f>SUM(E10:Q10)</f>
        <v>120</v>
      </c>
    </row>
    <row r="11" spans="1:20" ht="22.5" x14ac:dyDescent="0.25">
      <c r="A11" s="116"/>
      <c r="B11" s="130"/>
      <c r="C11" s="134"/>
      <c r="D11" s="135" t="s">
        <v>121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7"/>
      <c r="O11" s="136">
        <v>4</v>
      </c>
      <c r="P11" s="136"/>
      <c r="Q11" s="136"/>
      <c r="R11" s="125">
        <f t="shared" si="0"/>
        <v>4</v>
      </c>
      <c r="T11" s="138"/>
    </row>
    <row r="12" spans="1:20" ht="28.5" customHeight="1" x14ac:dyDescent="0.25">
      <c r="A12" s="116"/>
      <c r="B12" s="130"/>
      <c r="C12" s="134"/>
      <c r="D12" s="135" t="s">
        <v>122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136"/>
      <c r="P12" s="136"/>
      <c r="Q12" s="136"/>
      <c r="R12" s="125">
        <f t="shared" si="0"/>
        <v>0</v>
      </c>
    </row>
    <row r="13" spans="1:20" ht="47.25" customHeight="1" x14ac:dyDescent="0.25">
      <c r="A13" s="116"/>
      <c r="B13" s="123" t="s">
        <v>123</v>
      </c>
      <c r="C13" s="123"/>
      <c r="D13" s="123"/>
      <c r="E13" s="127">
        <f>SUM(E14:E17)</f>
        <v>5</v>
      </c>
      <c r="F13" s="127">
        <f t="shared" ref="F13:Q13" si="1">SUM(F14:F17)</f>
        <v>3</v>
      </c>
      <c r="G13" s="127">
        <f t="shared" si="1"/>
        <v>0</v>
      </c>
      <c r="H13" s="127">
        <f t="shared" si="1"/>
        <v>0</v>
      </c>
      <c r="I13" s="127">
        <f t="shared" si="1"/>
        <v>4</v>
      </c>
      <c r="J13" s="127">
        <f t="shared" si="1"/>
        <v>6</v>
      </c>
      <c r="K13" s="127">
        <f t="shared" si="1"/>
        <v>24</v>
      </c>
      <c r="L13" s="127">
        <f t="shared" si="1"/>
        <v>39</v>
      </c>
      <c r="M13" s="127">
        <f t="shared" si="1"/>
        <v>35</v>
      </c>
      <c r="N13" s="139">
        <f t="shared" si="1"/>
        <v>0</v>
      </c>
      <c r="O13" s="127">
        <f t="shared" si="1"/>
        <v>4</v>
      </c>
      <c r="P13" s="127">
        <f t="shared" si="1"/>
        <v>0</v>
      </c>
      <c r="Q13" s="127">
        <f t="shared" si="1"/>
        <v>0</v>
      </c>
      <c r="R13" s="125">
        <f t="shared" si="0"/>
        <v>120</v>
      </c>
    </row>
    <row r="14" spans="1:20" ht="20.100000000000001" customHeight="1" x14ac:dyDescent="0.25">
      <c r="A14" s="116"/>
      <c r="B14" s="134" t="s">
        <v>119</v>
      </c>
      <c r="C14" s="140" t="s">
        <v>124</v>
      </c>
      <c r="D14" s="140"/>
      <c r="E14" s="136">
        <v>5</v>
      </c>
      <c r="F14" s="136">
        <v>3</v>
      </c>
      <c r="G14" s="136">
        <v>0</v>
      </c>
      <c r="H14" s="136">
        <v>0</v>
      </c>
      <c r="I14" s="136">
        <v>4</v>
      </c>
      <c r="J14" s="136">
        <v>6</v>
      </c>
      <c r="K14" s="136">
        <v>24</v>
      </c>
      <c r="L14" s="136">
        <v>39</v>
      </c>
      <c r="M14" s="136">
        <v>35</v>
      </c>
      <c r="N14" s="137">
        <v>0</v>
      </c>
      <c r="O14" s="136">
        <v>4</v>
      </c>
      <c r="P14" s="136">
        <v>0</v>
      </c>
      <c r="Q14" s="136">
        <v>0</v>
      </c>
      <c r="R14" s="125">
        <f t="shared" si="0"/>
        <v>120</v>
      </c>
    </row>
    <row r="15" spans="1:20" ht="20.100000000000001" customHeight="1" x14ac:dyDescent="0.25">
      <c r="A15" s="116"/>
      <c r="B15" s="134"/>
      <c r="C15" s="140" t="s">
        <v>125</v>
      </c>
      <c r="D15" s="140"/>
      <c r="E15" s="136"/>
      <c r="F15" s="136"/>
      <c r="G15" s="136"/>
      <c r="H15" s="141"/>
      <c r="I15" s="136"/>
      <c r="J15" s="136"/>
      <c r="K15" s="136"/>
      <c r="L15" s="136"/>
      <c r="M15" s="136"/>
      <c r="N15" s="137"/>
      <c r="O15" s="136"/>
      <c r="P15" s="136"/>
      <c r="Q15" s="136"/>
      <c r="R15" s="125">
        <f t="shared" si="0"/>
        <v>0</v>
      </c>
    </row>
    <row r="16" spans="1:20" ht="20.100000000000001" customHeight="1" x14ac:dyDescent="0.25">
      <c r="A16" s="116"/>
      <c r="B16" s="134"/>
      <c r="C16" s="140" t="s">
        <v>126</v>
      </c>
      <c r="D16" s="140"/>
      <c r="E16" s="136"/>
      <c r="F16" s="136"/>
      <c r="G16" s="136"/>
      <c r="H16" s="136"/>
      <c r="I16" s="141"/>
      <c r="J16" s="136"/>
      <c r="K16" s="136"/>
      <c r="L16" s="136"/>
      <c r="M16" s="136"/>
      <c r="N16" s="137"/>
      <c r="O16" s="136"/>
      <c r="P16" s="136"/>
      <c r="Q16" s="136"/>
      <c r="R16" s="125">
        <f t="shared" si="0"/>
        <v>0</v>
      </c>
    </row>
    <row r="17" spans="1:18" ht="30" customHeight="1" x14ac:dyDescent="0.25">
      <c r="A17" s="116"/>
      <c r="B17" s="134"/>
      <c r="C17" s="140" t="s">
        <v>31</v>
      </c>
      <c r="D17" s="140"/>
      <c r="E17" s="136"/>
      <c r="F17" s="136"/>
      <c r="G17" s="136"/>
      <c r="H17" s="136"/>
      <c r="I17" s="136"/>
      <c r="J17" s="136"/>
      <c r="K17" s="136"/>
      <c r="L17" s="141"/>
      <c r="M17" s="141"/>
      <c r="N17" s="137"/>
      <c r="O17" s="136"/>
      <c r="P17" s="136"/>
      <c r="Q17" s="136"/>
      <c r="R17" s="125">
        <f t="shared" si="0"/>
        <v>0</v>
      </c>
    </row>
    <row r="18" spans="1:18" ht="45" customHeight="1" x14ac:dyDescent="0.25">
      <c r="A18" s="116"/>
      <c r="B18" s="142" t="s">
        <v>127</v>
      </c>
      <c r="C18" s="142"/>
      <c r="D18" s="142"/>
      <c r="E18" s="132">
        <f>SUM(E19:E23)</f>
        <v>10</v>
      </c>
      <c r="F18" s="132">
        <f t="shared" ref="F18:Q18" si="2">SUM(F19:F23)</f>
        <v>24</v>
      </c>
      <c r="G18" s="132">
        <f t="shared" si="2"/>
        <v>12</v>
      </c>
      <c r="H18" s="132">
        <f t="shared" si="2"/>
        <v>3</v>
      </c>
      <c r="I18" s="132">
        <f t="shared" si="2"/>
        <v>30</v>
      </c>
      <c r="J18" s="132">
        <f t="shared" si="2"/>
        <v>4</v>
      </c>
      <c r="K18" s="132">
        <f t="shared" si="2"/>
        <v>26</v>
      </c>
      <c r="L18" s="132">
        <f t="shared" si="2"/>
        <v>306</v>
      </c>
      <c r="M18" s="132">
        <f t="shared" si="2"/>
        <v>375</v>
      </c>
      <c r="N18" s="143">
        <f t="shared" si="2"/>
        <v>0</v>
      </c>
      <c r="O18" s="132">
        <f t="shared" si="2"/>
        <v>23</v>
      </c>
      <c r="P18" s="132">
        <f t="shared" si="2"/>
        <v>48</v>
      </c>
      <c r="Q18" s="132">
        <f t="shared" si="2"/>
        <v>10</v>
      </c>
      <c r="R18" s="125">
        <f t="shared" si="0"/>
        <v>871</v>
      </c>
    </row>
    <row r="19" spans="1:18" ht="20.100000000000001" customHeight="1" x14ac:dyDescent="0.25">
      <c r="A19" s="116"/>
      <c r="B19" s="134" t="s">
        <v>119</v>
      </c>
      <c r="C19" s="140" t="s">
        <v>124</v>
      </c>
      <c r="D19" s="140"/>
      <c r="E19" s="136">
        <v>3</v>
      </c>
      <c r="F19" s="144">
        <v>6</v>
      </c>
      <c r="G19" s="136">
        <v>2</v>
      </c>
      <c r="H19" s="136">
        <v>1</v>
      </c>
      <c r="I19" s="136">
        <v>3</v>
      </c>
      <c r="J19" s="136"/>
      <c r="K19" s="136"/>
      <c r="L19" s="136">
        <v>46</v>
      </c>
      <c r="M19" s="136">
        <v>73</v>
      </c>
      <c r="N19" s="137"/>
      <c r="O19" s="136">
        <v>5</v>
      </c>
      <c r="P19" s="145">
        <v>10</v>
      </c>
      <c r="Q19" s="136">
        <v>1</v>
      </c>
      <c r="R19" s="125">
        <f>SUM(E19:Q19)</f>
        <v>150</v>
      </c>
    </row>
    <row r="20" spans="1:18" ht="20.100000000000001" customHeight="1" x14ac:dyDescent="0.25">
      <c r="A20" s="116"/>
      <c r="B20" s="134"/>
      <c r="C20" s="140" t="s">
        <v>125</v>
      </c>
      <c r="D20" s="140"/>
      <c r="E20" s="136"/>
      <c r="F20" s="144"/>
      <c r="G20" s="136">
        <v>1</v>
      </c>
      <c r="H20" s="136"/>
      <c r="I20" s="136">
        <v>1</v>
      </c>
      <c r="J20" s="136"/>
      <c r="K20" s="136"/>
      <c r="L20" s="136">
        <v>9</v>
      </c>
      <c r="M20" s="136">
        <v>12</v>
      </c>
      <c r="N20" s="137"/>
      <c r="O20" s="136"/>
      <c r="P20" s="145"/>
      <c r="Q20" s="136"/>
      <c r="R20" s="125">
        <f>SUM(E20:Q20)</f>
        <v>23</v>
      </c>
    </row>
    <row r="21" spans="1:18" ht="20.100000000000001" customHeight="1" x14ac:dyDescent="0.25">
      <c r="A21" s="116"/>
      <c r="B21" s="134"/>
      <c r="C21" s="140" t="s">
        <v>126</v>
      </c>
      <c r="D21" s="140"/>
      <c r="E21" s="136">
        <v>1</v>
      </c>
      <c r="F21" s="144">
        <v>1</v>
      </c>
      <c r="G21" s="136">
        <v>4</v>
      </c>
      <c r="H21" s="136"/>
      <c r="I21" s="136">
        <v>9</v>
      </c>
      <c r="J21" s="136"/>
      <c r="K21" s="136">
        <v>11</v>
      </c>
      <c r="L21" s="136">
        <v>80</v>
      </c>
      <c r="M21" s="136">
        <v>110</v>
      </c>
      <c r="N21" s="137"/>
      <c r="O21" s="136">
        <v>5</v>
      </c>
      <c r="P21" s="145">
        <v>18</v>
      </c>
      <c r="Q21" s="136">
        <v>2</v>
      </c>
      <c r="R21" s="125">
        <f t="shared" si="0"/>
        <v>241</v>
      </c>
    </row>
    <row r="22" spans="1:18" ht="20.100000000000001" customHeight="1" x14ac:dyDescent="0.25">
      <c r="A22" s="116"/>
      <c r="B22" s="134"/>
      <c r="C22" s="140" t="s">
        <v>128</v>
      </c>
      <c r="D22" s="140"/>
      <c r="E22" s="136">
        <v>3</v>
      </c>
      <c r="F22" s="144">
        <v>11</v>
      </c>
      <c r="G22" s="136">
        <v>5</v>
      </c>
      <c r="H22" s="136"/>
      <c r="I22" s="136">
        <v>12</v>
      </c>
      <c r="J22" s="136">
        <v>3</v>
      </c>
      <c r="K22" s="136">
        <v>10</v>
      </c>
      <c r="L22" s="136">
        <v>110</v>
      </c>
      <c r="M22" s="136">
        <v>122</v>
      </c>
      <c r="N22" s="137"/>
      <c r="O22" s="136">
        <v>7</v>
      </c>
      <c r="P22" s="145">
        <v>13</v>
      </c>
      <c r="Q22" s="136">
        <v>5</v>
      </c>
      <c r="R22" s="125">
        <f t="shared" si="0"/>
        <v>301</v>
      </c>
    </row>
    <row r="23" spans="1:18" ht="15" customHeight="1" x14ac:dyDescent="0.25">
      <c r="A23" s="116"/>
      <c r="B23" s="134"/>
      <c r="C23" s="140" t="s">
        <v>129</v>
      </c>
      <c r="D23" s="140"/>
      <c r="E23" s="136">
        <v>3</v>
      </c>
      <c r="F23" s="144">
        <v>6</v>
      </c>
      <c r="G23" s="136"/>
      <c r="H23" s="136">
        <v>2</v>
      </c>
      <c r="I23" s="136">
        <v>5</v>
      </c>
      <c r="J23" s="136">
        <v>1</v>
      </c>
      <c r="K23" s="136">
        <v>5</v>
      </c>
      <c r="L23" s="136">
        <v>61</v>
      </c>
      <c r="M23" s="136">
        <v>58</v>
      </c>
      <c r="N23" s="137"/>
      <c r="O23" s="136">
        <v>6</v>
      </c>
      <c r="P23" s="145">
        <v>7</v>
      </c>
      <c r="Q23" s="136">
        <v>2</v>
      </c>
      <c r="R23" s="125">
        <f t="shared" si="0"/>
        <v>156</v>
      </c>
    </row>
    <row r="24" spans="1:18" x14ac:dyDescent="0.25">
      <c r="A24" s="11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</row>
    <row r="25" spans="1:18" x14ac:dyDescent="0.25">
      <c r="A25" s="147" t="s">
        <v>130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</row>
    <row r="26" spans="1:18" x14ac:dyDescent="0.25">
      <c r="A26" s="113" t="s">
        <v>131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</row>
    <row r="27" spans="1:18" x14ac:dyDescent="0.25">
      <c r="A27" s="148" t="s">
        <v>132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1:18" x14ac:dyDescent="0.25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</row>
    <row r="29" spans="1:18" x14ac:dyDescent="0.25">
      <c r="A29" s="113" t="s">
        <v>133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 x14ac:dyDescent="0.2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x14ac:dyDescent="0.25">
      <c r="A31" s="148" t="s">
        <v>134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</row>
    <row r="32" spans="1:18" x14ac:dyDescent="0.25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1:18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</row>
  </sheetData>
  <mergeCells count="34">
    <mergeCell ref="A24:R24"/>
    <mergeCell ref="A25:R25"/>
    <mergeCell ref="A26:R26"/>
    <mergeCell ref="A27:R28"/>
    <mergeCell ref="A29:R30"/>
    <mergeCell ref="A31:R33"/>
    <mergeCell ref="B19:B23"/>
    <mergeCell ref="C19:D19"/>
    <mergeCell ref="C20:D20"/>
    <mergeCell ref="C21:D21"/>
    <mergeCell ref="C22:D22"/>
    <mergeCell ref="C23:D23"/>
    <mergeCell ref="B14:B17"/>
    <mergeCell ref="C14:D14"/>
    <mergeCell ref="C15:D15"/>
    <mergeCell ref="C16:D16"/>
    <mergeCell ref="C17:D17"/>
    <mergeCell ref="B18:D18"/>
    <mergeCell ref="B7:D7"/>
    <mergeCell ref="B8:D8"/>
    <mergeCell ref="B9:B12"/>
    <mergeCell ref="C9:D9"/>
    <mergeCell ref="C10:C12"/>
    <mergeCell ref="B13:D13"/>
    <mergeCell ref="A2:R2"/>
    <mergeCell ref="A3:R3"/>
    <mergeCell ref="A4:E4"/>
    <mergeCell ref="F4:J4"/>
    <mergeCell ref="A5:A23"/>
    <mergeCell ref="B5:D6"/>
    <mergeCell ref="E5:I5"/>
    <mergeCell ref="J5:M5"/>
    <mergeCell ref="N5:Q5"/>
    <mergeCell ref="R5:R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7637-AE1C-42FC-AE98-D5821B6D36CC}">
  <dimension ref="A1:H153"/>
  <sheetViews>
    <sheetView topLeftCell="A115" workbookViewId="0">
      <selection activeCell="L29" sqref="L29"/>
    </sheetView>
  </sheetViews>
  <sheetFormatPr defaultRowHeight="14.25" x14ac:dyDescent="0.25"/>
  <cols>
    <col min="1" max="1" width="3.7109375" style="110" customWidth="1"/>
    <col min="2" max="2" width="20.42578125" style="110" customWidth="1"/>
    <col min="3" max="3" width="4" style="212" customWidth="1"/>
    <col min="4" max="4" width="9.140625" style="212"/>
    <col min="5" max="5" width="20.85546875" style="212" customWidth="1"/>
    <col min="6" max="6" width="11.140625" style="110" customWidth="1"/>
    <col min="7" max="256" width="9.140625" style="110"/>
    <col min="257" max="257" width="3.7109375" style="110" customWidth="1"/>
    <col min="258" max="258" width="20.42578125" style="110" customWidth="1"/>
    <col min="259" max="259" width="4" style="110" customWidth="1"/>
    <col min="260" max="260" width="9.140625" style="110"/>
    <col min="261" max="261" width="20.85546875" style="110" customWidth="1"/>
    <col min="262" max="262" width="8.7109375" style="110" customWidth="1"/>
    <col min="263" max="512" width="9.140625" style="110"/>
    <col min="513" max="513" width="3.7109375" style="110" customWidth="1"/>
    <col min="514" max="514" width="20.42578125" style="110" customWidth="1"/>
    <col min="515" max="515" width="4" style="110" customWidth="1"/>
    <col min="516" max="516" width="9.140625" style="110"/>
    <col min="517" max="517" width="20.85546875" style="110" customWidth="1"/>
    <col min="518" max="518" width="8.7109375" style="110" customWidth="1"/>
    <col min="519" max="768" width="9.140625" style="110"/>
    <col min="769" max="769" width="3.7109375" style="110" customWidth="1"/>
    <col min="770" max="770" width="20.42578125" style="110" customWidth="1"/>
    <col min="771" max="771" width="4" style="110" customWidth="1"/>
    <col min="772" max="772" width="9.140625" style="110"/>
    <col min="773" max="773" width="20.85546875" style="110" customWidth="1"/>
    <col min="774" max="774" width="8.7109375" style="110" customWidth="1"/>
    <col min="775" max="1024" width="9.140625" style="110"/>
    <col min="1025" max="1025" width="3.7109375" style="110" customWidth="1"/>
    <col min="1026" max="1026" width="20.42578125" style="110" customWidth="1"/>
    <col min="1027" max="1027" width="4" style="110" customWidth="1"/>
    <col min="1028" max="1028" width="9.140625" style="110"/>
    <col min="1029" max="1029" width="20.85546875" style="110" customWidth="1"/>
    <col min="1030" max="1030" width="8.7109375" style="110" customWidth="1"/>
    <col min="1031" max="1280" width="9.140625" style="110"/>
    <col min="1281" max="1281" width="3.7109375" style="110" customWidth="1"/>
    <col min="1282" max="1282" width="20.42578125" style="110" customWidth="1"/>
    <col min="1283" max="1283" width="4" style="110" customWidth="1"/>
    <col min="1284" max="1284" width="9.140625" style="110"/>
    <col min="1285" max="1285" width="20.85546875" style="110" customWidth="1"/>
    <col min="1286" max="1286" width="8.7109375" style="110" customWidth="1"/>
    <col min="1287" max="1536" width="9.140625" style="110"/>
    <col min="1537" max="1537" width="3.7109375" style="110" customWidth="1"/>
    <col min="1538" max="1538" width="20.42578125" style="110" customWidth="1"/>
    <col min="1539" max="1539" width="4" style="110" customWidth="1"/>
    <col min="1540" max="1540" width="9.140625" style="110"/>
    <col min="1541" max="1541" width="20.85546875" style="110" customWidth="1"/>
    <col min="1542" max="1542" width="8.7109375" style="110" customWidth="1"/>
    <col min="1543" max="1792" width="9.140625" style="110"/>
    <col min="1793" max="1793" width="3.7109375" style="110" customWidth="1"/>
    <col min="1794" max="1794" width="20.42578125" style="110" customWidth="1"/>
    <col min="1795" max="1795" width="4" style="110" customWidth="1"/>
    <col min="1796" max="1796" width="9.140625" style="110"/>
    <col min="1797" max="1797" width="20.85546875" style="110" customWidth="1"/>
    <col min="1798" max="1798" width="8.7109375" style="110" customWidth="1"/>
    <col min="1799" max="2048" width="9.140625" style="110"/>
    <col min="2049" max="2049" width="3.7109375" style="110" customWidth="1"/>
    <col min="2050" max="2050" width="20.42578125" style="110" customWidth="1"/>
    <col min="2051" max="2051" width="4" style="110" customWidth="1"/>
    <col min="2052" max="2052" width="9.140625" style="110"/>
    <col min="2053" max="2053" width="20.85546875" style="110" customWidth="1"/>
    <col min="2054" max="2054" width="8.7109375" style="110" customWidth="1"/>
    <col min="2055" max="2304" width="9.140625" style="110"/>
    <col min="2305" max="2305" width="3.7109375" style="110" customWidth="1"/>
    <col min="2306" max="2306" width="20.42578125" style="110" customWidth="1"/>
    <col min="2307" max="2307" width="4" style="110" customWidth="1"/>
    <col min="2308" max="2308" width="9.140625" style="110"/>
    <col min="2309" max="2309" width="20.85546875" style="110" customWidth="1"/>
    <col min="2310" max="2310" width="8.7109375" style="110" customWidth="1"/>
    <col min="2311" max="2560" width="9.140625" style="110"/>
    <col min="2561" max="2561" width="3.7109375" style="110" customWidth="1"/>
    <col min="2562" max="2562" width="20.42578125" style="110" customWidth="1"/>
    <col min="2563" max="2563" width="4" style="110" customWidth="1"/>
    <col min="2564" max="2564" width="9.140625" style="110"/>
    <col min="2565" max="2565" width="20.85546875" style="110" customWidth="1"/>
    <col min="2566" max="2566" width="8.7109375" style="110" customWidth="1"/>
    <col min="2567" max="2816" width="9.140625" style="110"/>
    <col min="2817" max="2817" width="3.7109375" style="110" customWidth="1"/>
    <col min="2818" max="2818" width="20.42578125" style="110" customWidth="1"/>
    <col min="2819" max="2819" width="4" style="110" customWidth="1"/>
    <col min="2820" max="2820" width="9.140625" style="110"/>
    <col min="2821" max="2821" width="20.85546875" style="110" customWidth="1"/>
    <col min="2822" max="2822" width="8.7109375" style="110" customWidth="1"/>
    <col min="2823" max="3072" width="9.140625" style="110"/>
    <col min="3073" max="3073" width="3.7109375" style="110" customWidth="1"/>
    <col min="3074" max="3074" width="20.42578125" style="110" customWidth="1"/>
    <col min="3075" max="3075" width="4" style="110" customWidth="1"/>
    <col min="3076" max="3076" width="9.140625" style="110"/>
    <col min="3077" max="3077" width="20.85546875" style="110" customWidth="1"/>
    <col min="3078" max="3078" width="8.7109375" style="110" customWidth="1"/>
    <col min="3079" max="3328" width="9.140625" style="110"/>
    <col min="3329" max="3329" width="3.7109375" style="110" customWidth="1"/>
    <col min="3330" max="3330" width="20.42578125" style="110" customWidth="1"/>
    <col min="3331" max="3331" width="4" style="110" customWidth="1"/>
    <col min="3332" max="3332" width="9.140625" style="110"/>
    <col min="3333" max="3333" width="20.85546875" style="110" customWidth="1"/>
    <col min="3334" max="3334" width="8.7109375" style="110" customWidth="1"/>
    <col min="3335" max="3584" width="9.140625" style="110"/>
    <col min="3585" max="3585" width="3.7109375" style="110" customWidth="1"/>
    <col min="3586" max="3586" width="20.42578125" style="110" customWidth="1"/>
    <col min="3587" max="3587" width="4" style="110" customWidth="1"/>
    <col min="3588" max="3588" width="9.140625" style="110"/>
    <col min="3589" max="3589" width="20.85546875" style="110" customWidth="1"/>
    <col min="3590" max="3590" width="8.7109375" style="110" customWidth="1"/>
    <col min="3591" max="3840" width="9.140625" style="110"/>
    <col min="3841" max="3841" width="3.7109375" style="110" customWidth="1"/>
    <col min="3842" max="3842" width="20.42578125" style="110" customWidth="1"/>
    <col min="3843" max="3843" width="4" style="110" customWidth="1"/>
    <col min="3844" max="3844" width="9.140625" style="110"/>
    <col min="3845" max="3845" width="20.85546875" style="110" customWidth="1"/>
    <col min="3846" max="3846" width="8.7109375" style="110" customWidth="1"/>
    <col min="3847" max="4096" width="9.140625" style="110"/>
    <col min="4097" max="4097" width="3.7109375" style="110" customWidth="1"/>
    <col min="4098" max="4098" width="20.42578125" style="110" customWidth="1"/>
    <col min="4099" max="4099" width="4" style="110" customWidth="1"/>
    <col min="4100" max="4100" width="9.140625" style="110"/>
    <col min="4101" max="4101" width="20.85546875" style="110" customWidth="1"/>
    <col min="4102" max="4102" width="8.7109375" style="110" customWidth="1"/>
    <col min="4103" max="4352" width="9.140625" style="110"/>
    <col min="4353" max="4353" width="3.7109375" style="110" customWidth="1"/>
    <col min="4354" max="4354" width="20.42578125" style="110" customWidth="1"/>
    <col min="4355" max="4355" width="4" style="110" customWidth="1"/>
    <col min="4356" max="4356" width="9.140625" style="110"/>
    <col min="4357" max="4357" width="20.85546875" style="110" customWidth="1"/>
    <col min="4358" max="4358" width="8.7109375" style="110" customWidth="1"/>
    <col min="4359" max="4608" width="9.140625" style="110"/>
    <col min="4609" max="4609" width="3.7109375" style="110" customWidth="1"/>
    <col min="4610" max="4610" width="20.42578125" style="110" customWidth="1"/>
    <col min="4611" max="4611" width="4" style="110" customWidth="1"/>
    <col min="4612" max="4612" width="9.140625" style="110"/>
    <col min="4613" max="4613" width="20.85546875" style="110" customWidth="1"/>
    <col min="4614" max="4614" width="8.7109375" style="110" customWidth="1"/>
    <col min="4615" max="4864" width="9.140625" style="110"/>
    <col min="4865" max="4865" width="3.7109375" style="110" customWidth="1"/>
    <col min="4866" max="4866" width="20.42578125" style="110" customWidth="1"/>
    <col min="4867" max="4867" width="4" style="110" customWidth="1"/>
    <col min="4868" max="4868" width="9.140625" style="110"/>
    <col min="4869" max="4869" width="20.85546875" style="110" customWidth="1"/>
    <col min="4870" max="4870" width="8.7109375" style="110" customWidth="1"/>
    <col min="4871" max="5120" width="9.140625" style="110"/>
    <col min="5121" max="5121" width="3.7109375" style="110" customWidth="1"/>
    <col min="5122" max="5122" width="20.42578125" style="110" customWidth="1"/>
    <col min="5123" max="5123" width="4" style="110" customWidth="1"/>
    <col min="5124" max="5124" width="9.140625" style="110"/>
    <col min="5125" max="5125" width="20.85546875" style="110" customWidth="1"/>
    <col min="5126" max="5126" width="8.7109375" style="110" customWidth="1"/>
    <col min="5127" max="5376" width="9.140625" style="110"/>
    <col min="5377" max="5377" width="3.7109375" style="110" customWidth="1"/>
    <col min="5378" max="5378" width="20.42578125" style="110" customWidth="1"/>
    <col min="5379" max="5379" width="4" style="110" customWidth="1"/>
    <col min="5380" max="5380" width="9.140625" style="110"/>
    <col min="5381" max="5381" width="20.85546875" style="110" customWidth="1"/>
    <col min="5382" max="5382" width="8.7109375" style="110" customWidth="1"/>
    <col min="5383" max="5632" width="9.140625" style="110"/>
    <col min="5633" max="5633" width="3.7109375" style="110" customWidth="1"/>
    <col min="5634" max="5634" width="20.42578125" style="110" customWidth="1"/>
    <col min="5635" max="5635" width="4" style="110" customWidth="1"/>
    <col min="5636" max="5636" width="9.140625" style="110"/>
    <col min="5637" max="5637" width="20.85546875" style="110" customWidth="1"/>
    <col min="5638" max="5638" width="8.7109375" style="110" customWidth="1"/>
    <col min="5639" max="5888" width="9.140625" style="110"/>
    <col min="5889" max="5889" width="3.7109375" style="110" customWidth="1"/>
    <col min="5890" max="5890" width="20.42578125" style="110" customWidth="1"/>
    <col min="5891" max="5891" width="4" style="110" customWidth="1"/>
    <col min="5892" max="5892" width="9.140625" style="110"/>
    <col min="5893" max="5893" width="20.85546875" style="110" customWidth="1"/>
    <col min="5894" max="5894" width="8.7109375" style="110" customWidth="1"/>
    <col min="5895" max="6144" width="9.140625" style="110"/>
    <col min="6145" max="6145" width="3.7109375" style="110" customWidth="1"/>
    <col min="6146" max="6146" width="20.42578125" style="110" customWidth="1"/>
    <col min="6147" max="6147" width="4" style="110" customWidth="1"/>
    <col min="6148" max="6148" width="9.140625" style="110"/>
    <col min="6149" max="6149" width="20.85546875" style="110" customWidth="1"/>
    <col min="6150" max="6150" width="8.7109375" style="110" customWidth="1"/>
    <col min="6151" max="6400" width="9.140625" style="110"/>
    <col min="6401" max="6401" width="3.7109375" style="110" customWidth="1"/>
    <col min="6402" max="6402" width="20.42578125" style="110" customWidth="1"/>
    <col min="6403" max="6403" width="4" style="110" customWidth="1"/>
    <col min="6404" max="6404" width="9.140625" style="110"/>
    <col min="6405" max="6405" width="20.85546875" style="110" customWidth="1"/>
    <col min="6406" max="6406" width="8.7109375" style="110" customWidth="1"/>
    <col min="6407" max="6656" width="9.140625" style="110"/>
    <col min="6657" max="6657" width="3.7109375" style="110" customWidth="1"/>
    <col min="6658" max="6658" width="20.42578125" style="110" customWidth="1"/>
    <col min="6659" max="6659" width="4" style="110" customWidth="1"/>
    <col min="6660" max="6660" width="9.140625" style="110"/>
    <col min="6661" max="6661" width="20.85546875" style="110" customWidth="1"/>
    <col min="6662" max="6662" width="8.7109375" style="110" customWidth="1"/>
    <col min="6663" max="6912" width="9.140625" style="110"/>
    <col min="6913" max="6913" width="3.7109375" style="110" customWidth="1"/>
    <col min="6914" max="6914" width="20.42578125" style="110" customWidth="1"/>
    <col min="6915" max="6915" width="4" style="110" customWidth="1"/>
    <col min="6916" max="6916" width="9.140625" style="110"/>
    <col min="6917" max="6917" width="20.85546875" style="110" customWidth="1"/>
    <col min="6918" max="6918" width="8.7109375" style="110" customWidth="1"/>
    <col min="6919" max="7168" width="9.140625" style="110"/>
    <col min="7169" max="7169" width="3.7109375" style="110" customWidth="1"/>
    <col min="7170" max="7170" width="20.42578125" style="110" customWidth="1"/>
    <col min="7171" max="7171" width="4" style="110" customWidth="1"/>
    <col min="7172" max="7172" width="9.140625" style="110"/>
    <col min="7173" max="7173" width="20.85546875" style="110" customWidth="1"/>
    <col min="7174" max="7174" width="8.7109375" style="110" customWidth="1"/>
    <col min="7175" max="7424" width="9.140625" style="110"/>
    <col min="7425" max="7425" width="3.7109375" style="110" customWidth="1"/>
    <col min="7426" max="7426" width="20.42578125" style="110" customWidth="1"/>
    <col min="7427" max="7427" width="4" style="110" customWidth="1"/>
    <col min="7428" max="7428" width="9.140625" style="110"/>
    <col min="7429" max="7429" width="20.85546875" style="110" customWidth="1"/>
    <col min="7430" max="7430" width="8.7109375" style="110" customWidth="1"/>
    <col min="7431" max="7680" width="9.140625" style="110"/>
    <col min="7681" max="7681" width="3.7109375" style="110" customWidth="1"/>
    <col min="7682" max="7682" width="20.42578125" style="110" customWidth="1"/>
    <col min="7683" max="7683" width="4" style="110" customWidth="1"/>
    <col min="7684" max="7684" width="9.140625" style="110"/>
    <col min="7685" max="7685" width="20.85546875" style="110" customWidth="1"/>
    <col min="7686" max="7686" width="8.7109375" style="110" customWidth="1"/>
    <col min="7687" max="7936" width="9.140625" style="110"/>
    <col min="7937" max="7937" width="3.7109375" style="110" customWidth="1"/>
    <col min="7938" max="7938" width="20.42578125" style="110" customWidth="1"/>
    <col min="7939" max="7939" width="4" style="110" customWidth="1"/>
    <col min="7940" max="7940" width="9.140625" style="110"/>
    <col min="7941" max="7941" width="20.85546875" style="110" customWidth="1"/>
    <col min="7942" max="7942" width="8.7109375" style="110" customWidth="1"/>
    <col min="7943" max="8192" width="9.140625" style="110"/>
    <col min="8193" max="8193" width="3.7109375" style="110" customWidth="1"/>
    <col min="8194" max="8194" width="20.42578125" style="110" customWidth="1"/>
    <col min="8195" max="8195" width="4" style="110" customWidth="1"/>
    <col min="8196" max="8196" width="9.140625" style="110"/>
    <col min="8197" max="8197" width="20.85546875" style="110" customWidth="1"/>
    <col min="8198" max="8198" width="8.7109375" style="110" customWidth="1"/>
    <col min="8199" max="8448" width="9.140625" style="110"/>
    <col min="8449" max="8449" width="3.7109375" style="110" customWidth="1"/>
    <col min="8450" max="8450" width="20.42578125" style="110" customWidth="1"/>
    <col min="8451" max="8451" width="4" style="110" customWidth="1"/>
    <col min="8452" max="8452" width="9.140625" style="110"/>
    <col min="8453" max="8453" width="20.85546875" style="110" customWidth="1"/>
    <col min="8454" max="8454" width="8.7109375" style="110" customWidth="1"/>
    <col min="8455" max="8704" width="9.140625" style="110"/>
    <col min="8705" max="8705" width="3.7109375" style="110" customWidth="1"/>
    <col min="8706" max="8706" width="20.42578125" style="110" customWidth="1"/>
    <col min="8707" max="8707" width="4" style="110" customWidth="1"/>
    <col min="8708" max="8708" width="9.140625" style="110"/>
    <col min="8709" max="8709" width="20.85546875" style="110" customWidth="1"/>
    <col min="8710" max="8710" width="8.7109375" style="110" customWidth="1"/>
    <col min="8711" max="8960" width="9.140625" style="110"/>
    <col min="8961" max="8961" width="3.7109375" style="110" customWidth="1"/>
    <col min="8962" max="8962" width="20.42578125" style="110" customWidth="1"/>
    <col min="8963" max="8963" width="4" style="110" customWidth="1"/>
    <col min="8964" max="8964" width="9.140625" style="110"/>
    <col min="8965" max="8965" width="20.85546875" style="110" customWidth="1"/>
    <col min="8966" max="8966" width="8.7109375" style="110" customWidth="1"/>
    <col min="8967" max="9216" width="9.140625" style="110"/>
    <col min="9217" max="9217" width="3.7109375" style="110" customWidth="1"/>
    <col min="9218" max="9218" width="20.42578125" style="110" customWidth="1"/>
    <col min="9219" max="9219" width="4" style="110" customWidth="1"/>
    <col min="9220" max="9220" width="9.140625" style="110"/>
    <col min="9221" max="9221" width="20.85546875" style="110" customWidth="1"/>
    <col min="9222" max="9222" width="8.7109375" style="110" customWidth="1"/>
    <col min="9223" max="9472" width="9.140625" style="110"/>
    <col min="9473" max="9473" width="3.7109375" style="110" customWidth="1"/>
    <col min="9474" max="9474" width="20.42578125" style="110" customWidth="1"/>
    <col min="9475" max="9475" width="4" style="110" customWidth="1"/>
    <col min="9476" max="9476" width="9.140625" style="110"/>
    <col min="9477" max="9477" width="20.85546875" style="110" customWidth="1"/>
    <col min="9478" max="9478" width="8.7109375" style="110" customWidth="1"/>
    <col min="9479" max="9728" width="9.140625" style="110"/>
    <col min="9729" max="9729" width="3.7109375" style="110" customWidth="1"/>
    <col min="9730" max="9730" width="20.42578125" style="110" customWidth="1"/>
    <col min="9731" max="9731" width="4" style="110" customWidth="1"/>
    <col min="9732" max="9732" width="9.140625" style="110"/>
    <col min="9733" max="9733" width="20.85546875" style="110" customWidth="1"/>
    <col min="9734" max="9734" width="8.7109375" style="110" customWidth="1"/>
    <col min="9735" max="9984" width="9.140625" style="110"/>
    <col min="9985" max="9985" width="3.7109375" style="110" customWidth="1"/>
    <col min="9986" max="9986" width="20.42578125" style="110" customWidth="1"/>
    <col min="9987" max="9987" width="4" style="110" customWidth="1"/>
    <col min="9988" max="9988" width="9.140625" style="110"/>
    <col min="9989" max="9989" width="20.85546875" style="110" customWidth="1"/>
    <col min="9990" max="9990" width="8.7109375" style="110" customWidth="1"/>
    <col min="9991" max="10240" width="9.140625" style="110"/>
    <col min="10241" max="10241" width="3.7109375" style="110" customWidth="1"/>
    <col min="10242" max="10242" width="20.42578125" style="110" customWidth="1"/>
    <col min="10243" max="10243" width="4" style="110" customWidth="1"/>
    <col min="10244" max="10244" width="9.140625" style="110"/>
    <col min="10245" max="10245" width="20.85546875" style="110" customWidth="1"/>
    <col min="10246" max="10246" width="8.7109375" style="110" customWidth="1"/>
    <col min="10247" max="10496" width="9.140625" style="110"/>
    <col min="10497" max="10497" width="3.7109375" style="110" customWidth="1"/>
    <col min="10498" max="10498" width="20.42578125" style="110" customWidth="1"/>
    <col min="10499" max="10499" width="4" style="110" customWidth="1"/>
    <col min="10500" max="10500" width="9.140625" style="110"/>
    <col min="10501" max="10501" width="20.85546875" style="110" customWidth="1"/>
    <col min="10502" max="10502" width="8.7109375" style="110" customWidth="1"/>
    <col min="10503" max="10752" width="9.140625" style="110"/>
    <col min="10753" max="10753" width="3.7109375" style="110" customWidth="1"/>
    <col min="10754" max="10754" width="20.42578125" style="110" customWidth="1"/>
    <col min="10755" max="10755" width="4" style="110" customWidth="1"/>
    <col min="10756" max="10756" width="9.140625" style="110"/>
    <col min="10757" max="10757" width="20.85546875" style="110" customWidth="1"/>
    <col min="10758" max="10758" width="8.7109375" style="110" customWidth="1"/>
    <col min="10759" max="11008" width="9.140625" style="110"/>
    <col min="11009" max="11009" width="3.7109375" style="110" customWidth="1"/>
    <col min="11010" max="11010" width="20.42578125" style="110" customWidth="1"/>
    <col min="11011" max="11011" width="4" style="110" customWidth="1"/>
    <col min="11012" max="11012" width="9.140625" style="110"/>
    <col min="11013" max="11013" width="20.85546875" style="110" customWidth="1"/>
    <col min="11014" max="11014" width="8.7109375" style="110" customWidth="1"/>
    <col min="11015" max="11264" width="9.140625" style="110"/>
    <col min="11265" max="11265" width="3.7109375" style="110" customWidth="1"/>
    <col min="11266" max="11266" width="20.42578125" style="110" customWidth="1"/>
    <col min="11267" max="11267" width="4" style="110" customWidth="1"/>
    <col min="11268" max="11268" width="9.140625" style="110"/>
    <col min="11269" max="11269" width="20.85546875" style="110" customWidth="1"/>
    <col min="11270" max="11270" width="8.7109375" style="110" customWidth="1"/>
    <col min="11271" max="11520" width="9.140625" style="110"/>
    <col min="11521" max="11521" width="3.7109375" style="110" customWidth="1"/>
    <col min="11522" max="11522" width="20.42578125" style="110" customWidth="1"/>
    <col min="11523" max="11523" width="4" style="110" customWidth="1"/>
    <col min="11524" max="11524" width="9.140625" style="110"/>
    <col min="11525" max="11525" width="20.85546875" style="110" customWidth="1"/>
    <col min="11526" max="11526" width="8.7109375" style="110" customWidth="1"/>
    <col min="11527" max="11776" width="9.140625" style="110"/>
    <col min="11777" max="11777" width="3.7109375" style="110" customWidth="1"/>
    <col min="11778" max="11778" width="20.42578125" style="110" customWidth="1"/>
    <col min="11779" max="11779" width="4" style="110" customWidth="1"/>
    <col min="11780" max="11780" width="9.140625" style="110"/>
    <col min="11781" max="11781" width="20.85546875" style="110" customWidth="1"/>
    <col min="11782" max="11782" width="8.7109375" style="110" customWidth="1"/>
    <col min="11783" max="12032" width="9.140625" style="110"/>
    <col min="12033" max="12033" width="3.7109375" style="110" customWidth="1"/>
    <col min="12034" max="12034" width="20.42578125" style="110" customWidth="1"/>
    <col min="12035" max="12035" width="4" style="110" customWidth="1"/>
    <col min="12036" max="12036" width="9.140625" style="110"/>
    <col min="12037" max="12037" width="20.85546875" style="110" customWidth="1"/>
    <col min="12038" max="12038" width="8.7109375" style="110" customWidth="1"/>
    <col min="12039" max="12288" width="9.140625" style="110"/>
    <col min="12289" max="12289" width="3.7109375" style="110" customWidth="1"/>
    <col min="12290" max="12290" width="20.42578125" style="110" customWidth="1"/>
    <col min="12291" max="12291" width="4" style="110" customWidth="1"/>
    <col min="12292" max="12292" width="9.140625" style="110"/>
    <col min="12293" max="12293" width="20.85546875" style="110" customWidth="1"/>
    <col min="12294" max="12294" width="8.7109375" style="110" customWidth="1"/>
    <col min="12295" max="12544" width="9.140625" style="110"/>
    <col min="12545" max="12545" width="3.7109375" style="110" customWidth="1"/>
    <col min="12546" max="12546" width="20.42578125" style="110" customWidth="1"/>
    <col min="12547" max="12547" width="4" style="110" customWidth="1"/>
    <col min="12548" max="12548" width="9.140625" style="110"/>
    <col min="12549" max="12549" width="20.85546875" style="110" customWidth="1"/>
    <col min="12550" max="12550" width="8.7109375" style="110" customWidth="1"/>
    <col min="12551" max="12800" width="9.140625" style="110"/>
    <col min="12801" max="12801" width="3.7109375" style="110" customWidth="1"/>
    <col min="12802" max="12802" width="20.42578125" style="110" customWidth="1"/>
    <col min="12803" max="12803" width="4" style="110" customWidth="1"/>
    <col min="12804" max="12804" width="9.140625" style="110"/>
    <col min="12805" max="12805" width="20.85546875" style="110" customWidth="1"/>
    <col min="12806" max="12806" width="8.7109375" style="110" customWidth="1"/>
    <col min="12807" max="13056" width="9.140625" style="110"/>
    <col min="13057" max="13057" width="3.7109375" style="110" customWidth="1"/>
    <col min="13058" max="13058" width="20.42578125" style="110" customWidth="1"/>
    <col min="13059" max="13059" width="4" style="110" customWidth="1"/>
    <col min="13060" max="13060" width="9.140625" style="110"/>
    <col min="13061" max="13061" width="20.85546875" style="110" customWidth="1"/>
    <col min="13062" max="13062" width="8.7109375" style="110" customWidth="1"/>
    <col min="13063" max="13312" width="9.140625" style="110"/>
    <col min="13313" max="13313" width="3.7109375" style="110" customWidth="1"/>
    <col min="13314" max="13314" width="20.42578125" style="110" customWidth="1"/>
    <col min="13315" max="13315" width="4" style="110" customWidth="1"/>
    <col min="13316" max="13316" width="9.140625" style="110"/>
    <col min="13317" max="13317" width="20.85546875" style="110" customWidth="1"/>
    <col min="13318" max="13318" width="8.7109375" style="110" customWidth="1"/>
    <col min="13319" max="13568" width="9.140625" style="110"/>
    <col min="13569" max="13569" width="3.7109375" style="110" customWidth="1"/>
    <col min="13570" max="13570" width="20.42578125" style="110" customWidth="1"/>
    <col min="13571" max="13571" width="4" style="110" customWidth="1"/>
    <col min="13572" max="13572" width="9.140625" style="110"/>
    <col min="13573" max="13573" width="20.85546875" style="110" customWidth="1"/>
    <col min="13574" max="13574" width="8.7109375" style="110" customWidth="1"/>
    <col min="13575" max="13824" width="9.140625" style="110"/>
    <col min="13825" max="13825" width="3.7109375" style="110" customWidth="1"/>
    <col min="13826" max="13826" width="20.42578125" style="110" customWidth="1"/>
    <col min="13827" max="13827" width="4" style="110" customWidth="1"/>
    <col min="13828" max="13828" width="9.140625" style="110"/>
    <col min="13829" max="13829" width="20.85546875" style="110" customWidth="1"/>
    <col min="13830" max="13830" width="8.7109375" style="110" customWidth="1"/>
    <col min="13831" max="14080" width="9.140625" style="110"/>
    <col min="14081" max="14081" width="3.7109375" style="110" customWidth="1"/>
    <col min="14082" max="14082" width="20.42578125" style="110" customWidth="1"/>
    <col min="14083" max="14083" width="4" style="110" customWidth="1"/>
    <col min="14084" max="14084" width="9.140625" style="110"/>
    <col min="14085" max="14085" width="20.85546875" style="110" customWidth="1"/>
    <col min="14086" max="14086" width="8.7109375" style="110" customWidth="1"/>
    <col min="14087" max="14336" width="9.140625" style="110"/>
    <col min="14337" max="14337" width="3.7109375" style="110" customWidth="1"/>
    <col min="14338" max="14338" width="20.42578125" style="110" customWidth="1"/>
    <col min="14339" max="14339" width="4" style="110" customWidth="1"/>
    <col min="14340" max="14340" width="9.140625" style="110"/>
    <col min="14341" max="14341" width="20.85546875" style="110" customWidth="1"/>
    <col min="14342" max="14342" width="8.7109375" style="110" customWidth="1"/>
    <col min="14343" max="14592" width="9.140625" style="110"/>
    <col min="14593" max="14593" width="3.7109375" style="110" customWidth="1"/>
    <col min="14594" max="14594" width="20.42578125" style="110" customWidth="1"/>
    <col min="14595" max="14595" width="4" style="110" customWidth="1"/>
    <col min="14596" max="14596" width="9.140625" style="110"/>
    <col min="14597" max="14597" width="20.85546875" style="110" customWidth="1"/>
    <col min="14598" max="14598" width="8.7109375" style="110" customWidth="1"/>
    <col min="14599" max="14848" width="9.140625" style="110"/>
    <col min="14849" max="14849" width="3.7109375" style="110" customWidth="1"/>
    <col min="14850" max="14850" width="20.42578125" style="110" customWidth="1"/>
    <col min="14851" max="14851" width="4" style="110" customWidth="1"/>
    <col min="14852" max="14852" width="9.140625" style="110"/>
    <col min="14853" max="14853" width="20.85546875" style="110" customWidth="1"/>
    <col min="14854" max="14854" width="8.7109375" style="110" customWidth="1"/>
    <col min="14855" max="15104" width="9.140625" style="110"/>
    <col min="15105" max="15105" width="3.7109375" style="110" customWidth="1"/>
    <col min="15106" max="15106" width="20.42578125" style="110" customWidth="1"/>
    <col min="15107" max="15107" width="4" style="110" customWidth="1"/>
    <col min="15108" max="15108" width="9.140625" style="110"/>
    <col min="15109" max="15109" width="20.85546875" style="110" customWidth="1"/>
    <col min="15110" max="15110" width="8.7109375" style="110" customWidth="1"/>
    <col min="15111" max="15360" width="9.140625" style="110"/>
    <col min="15361" max="15361" width="3.7109375" style="110" customWidth="1"/>
    <col min="15362" max="15362" width="20.42578125" style="110" customWidth="1"/>
    <col min="15363" max="15363" width="4" style="110" customWidth="1"/>
    <col min="15364" max="15364" width="9.140625" style="110"/>
    <col min="15365" max="15365" width="20.85546875" style="110" customWidth="1"/>
    <col min="15366" max="15366" width="8.7109375" style="110" customWidth="1"/>
    <col min="15367" max="15616" width="9.140625" style="110"/>
    <col min="15617" max="15617" width="3.7109375" style="110" customWidth="1"/>
    <col min="15618" max="15618" width="20.42578125" style="110" customWidth="1"/>
    <col min="15619" max="15619" width="4" style="110" customWidth="1"/>
    <col min="15620" max="15620" width="9.140625" style="110"/>
    <col min="15621" max="15621" width="20.85546875" style="110" customWidth="1"/>
    <col min="15622" max="15622" width="8.7109375" style="110" customWidth="1"/>
    <col min="15623" max="15872" width="9.140625" style="110"/>
    <col min="15873" max="15873" width="3.7109375" style="110" customWidth="1"/>
    <col min="15874" max="15874" width="20.42578125" style="110" customWidth="1"/>
    <col min="15875" max="15875" width="4" style="110" customWidth="1"/>
    <col min="15876" max="15876" width="9.140625" style="110"/>
    <col min="15877" max="15877" width="20.85546875" style="110" customWidth="1"/>
    <col min="15878" max="15878" width="8.7109375" style="110" customWidth="1"/>
    <col min="15879" max="16128" width="9.140625" style="110"/>
    <col min="16129" max="16129" width="3.7109375" style="110" customWidth="1"/>
    <col min="16130" max="16130" width="20.42578125" style="110" customWidth="1"/>
    <col min="16131" max="16131" width="4" style="110" customWidth="1"/>
    <col min="16132" max="16132" width="9.140625" style="110"/>
    <col min="16133" max="16133" width="20.85546875" style="110" customWidth="1"/>
    <col min="16134" max="16134" width="8.7109375" style="110" customWidth="1"/>
    <col min="16135" max="16384" width="9.140625" style="110"/>
  </cols>
  <sheetData>
    <row r="1" spans="1:8" ht="15.75" x14ac:dyDescent="0.25">
      <c r="A1" s="109" t="s">
        <v>135</v>
      </c>
      <c r="B1" s="109"/>
      <c r="C1" s="109"/>
      <c r="D1" s="109"/>
      <c r="E1" s="109"/>
      <c r="F1" s="109"/>
    </row>
    <row r="2" spans="1:8" x14ac:dyDescent="0.25">
      <c r="A2" s="149" t="s">
        <v>96</v>
      </c>
      <c r="B2" s="149"/>
      <c r="C2" s="149"/>
      <c r="D2" s="149"/>
      <c r="E2" s="149"/>
      <c r="F2" s="111"/>
    </row>
    <row r="3" spans="1:8" ht="25.5" customHeight="1" x14ac:dyDescent="0.25">
      <c r="A3" s="150" t="s">
        <v>0</v>
      </c>
      <c r="B3" s="213" t="s">
        <v>136</v>
      </c>
      <c r="C3" s="214" t="s">
        <v>97</v>
      </c>
      <c r="D3" s="215"/>
      <c r="E3" s="216"/>
      <c r="F3" s="217" t="s">
        <v>137</v>
      </c>
      <c r="G3" s="217"/>
      <c r="H3" s="217"/>
    </row>
    <row r="4" spans="1:8" ht="15.75" x14ac:dyDescent="0.25">
      <c r="A4" s="151"/>
      <c r="B4" s="218"/>
      <c r="C4" s="219"/>
      <c r="D4" s="220"/>
      <c r="E4" s="221"/>
      <c r="F4" s="222" t="s">
        <v>138</v>
      </c>
      <c r="G4" s="222" t="s">
        <v>139</v>
      </c>
      <c r="H4" s="222" t="s">
        <v>140</v>
      </c>
    </row>
    <row r="5" spans="1:8" s="159" customFormat="1" ht="12" customHeight="1" x14ac:dyDescent="0.25">
      <c r="A5" s="150">
        <v>1</v>
      </c>
      <c r="B5" s="150" t="s">
        <v>141</v>
      </c>
      <c r="C5" s="153" t="s">
        <v>142</v>
      </c>
      <c r="D5" s="154"/>
      <c r="E5" s="155"/>
      <c r="F5" s="156">
        <v>1</v>
      </c>
      <c r="G5" s="157"/>
      <c r="H5" s="158"/>
    </row>
    <row r="6" spans="1:8" ht="12" customHeight="1" x14ac:dyDescent="0.25">
      <c r="A6" s="160"/>
      <c r="B6" s="160"/>
      <c r="C6" s="161" t="s">
        <v>143</v>
      </c>
      <c r="D6" s="162"/>
      <c r="E6" s="163"/>
      <c r="F6" s="164">
        <v>1</v>
      </c>
      <c r="G6" s="165"/>
      <c r="H6" s="166"/>
    </row>
    <row r="7" spans="1:8" ht="12" customHeight="1" x14ac:dyDescent="0.25">
      <c r="A7" s="160"/>
      <c r="B7" s="160"/>
      <c r="C7" s="167" t="s">
        <v>144</v>
      </c>
      <c r="D7" s="168"/>
      <c r="E7" s="169"/>
      <c r="F7" s="170">
        <v>10</v>
      </c>
      <c r="G7" s="170">
        <f>SUM(G8:G13)</f>
        <v>6</v>
      </c>
      <c r="H7" s="171">
        <f>SUM(F7+G7)</f>
        <v>16</v>
      </c>
    </row>
    <row r="8" spans="1:8" ht="12" customHeight="1" x14ac:dyDescent="0.25">
      <c r="A8" s="160"/>
      <c r="B8" s="160"/>
      <c r="C8" s="172" t="s">
        <v>145</v>
      </c>
      <c r="D8" s="173" t="s">
        <v>146</v>
      </c>
      <c r="E8" s="173"/>
      <c r="F8" s="170">
        <v>19</v>
      </c>
      <c r="G8" s="171">
        <v>2</v>
      </c>
      <c r="H8" s="171">
        <f t="shared" ref="H8:H13" si="0">SUM(F8+G8)</f>
        <v>21</v>
      </c>
    </row>
    <row r="9" spans="1:8" ht="12" customHeight="1" x14ac:dyDescent="0.25">
      <c r="A9" s="160"/>
      <c r="B9" s="160"/>
      <c r="C9" s="174"/>
      <c r="D9" s="175" t="s">
        <v>147</v>
      </c>
      <c r="E9" s="175"/>
      <c r="F9" s="170">
        <v>12</v>
      </c>
      <c r="G9" s="171"/>
      <c r="H9" s="171">
        <f t="shared" si="0"/>
        <v>12</v>
      </c>
    </row>
    <row r="10" spans="1:8" ht="12" customHeight="1" x14ac:dyDescent="0.25">
      <c r="A10" s="160"/>
      <c r="B10" s="160"/>
      <c r="C10" s="174"/>
      <c r="D10" s="175" t="s">
        <v>148</v>
      </c>
      <c r="E10" s="175"/>
      <c r="F10" s="170">
        <v>1</v>
      </c>
      <c r="G10" s="171">
        <v>3</v>
      </c>
      <c r="H10" s="171">
        <f t="shared" si="0"/>
        <v>4</v>
      </c>
    </row>
    <row r="11" spans="1:8" ht="12" customHeight="1" x14ac:dyDescent="0.25">
      <c r="A11" s="160"/>
      <c r="B11" s="160"/>
      <c r="C11" s="174"/>
      <c r="D11" s="175" t="s">
        <v>149</v>
      </c>
      <c r="E11" s="175"/>
      <c r="F11" s="170">
        <v>13</v>
      </c>
      <c r="G11" s="171"/>
      <c r="H11" s="171">
        <f t="shared" si="0"/>
        <v>13</v>
      </c>
    </row>
    <row r="12" spans="1:8" ht="12" customHeight="1" x14ac:dyDescent="0.25">
      <c r="A12" s="160"/>
      <c r="B12" s="160"/>
      <c r="C12" s="174"/>
      <c r="D12" s="175" t="s">
        <v>150</v>
      </c>
      <c r="E12" s="175"/>
      <c r="F12" s="170">
        <v>8</v>
      </c>
      <c r="G12" s="171"/>
      <c r="H12" s="171">
        <f t="shared" si="0"/>
        <v>8</v>
      </c>
    </row>
    <row r="13" spans="1:8" ht="12" customHeight="1" x14ac:dyDescent="0.25">
      <c r="A13" s="151"/>
      <c r="B13" s="151"/>
      <c r="C13" s="176"/>
      <c r="D13" s="175" t="s">
        <v>151</v>
      </c>
      <c r="E13" s="175"/>
      <c r="F13" s="170">
        <v>2</v>
      </c>
      <c r="G13" s="171">
        <v>1</v>
      </c>
      <c r="H13" s="171">
        <f t="shared" si="0"/>
        <v>3</v>
      </c>
    </row>
    <row r="14" spans="1:8" s="159" customFormat="1" ht="12" customHeight="1" x14ac:dyDescent="0.25">
      <c r="A14" s="150">
        <v>2</v>
      </c>
      <c r="B14" s="150" t="s">
        <v>152</v>
      </c>
      <c r="C14" s="177" t="s">
        <v>142</v>
      </c>
      <c r="D14" s="178"/>
      <c r="E14" s="179"/>
      <c r="F14" s="156"/>
      <c r="G14" s="157"/>
      <c r="H14" s="158"/>
    </row>
    <row r="15" spans="1:8" ht="12" customHeight="1" x14ac:dyDescent="0.25">
      <c r="A15" s="160"/>
      <c r="B15" s="160"/>
      <c r="C15" s="161" t="s">
        <v>143</v>
      </c>
      <c r="D15" s="162"/>
      <c r="E15" s="163"/>
      <c r="F15" s="164">
        <v>1</v>
      </c>
      <c r="G15" s="165"/>
      <c r="H15" s="166"/>
    </row>
    <row r="16" spans="1:8" ht="12" customHeight="1" x14ac:dyDescent="0.25">
      <c r="A16" s="160"/>
      <c r="B16" s="160"/>
      <c r="C16" s="167" t="s">
        <v>144</v>
      </c>
      <c r="D16" s="168"/>
      <c r="E16" s="169"/>
      <c r="F16" s="170">
        <f>SUM(F17:F22)</f>
        <v>46</v>
      </c>
      <c r="G16" s="170">
        <f>SUM(G17:G22)</f>
        <v>2</v>
      </c>
      <c r="H16" s="171">
        <f>SUM(F16+G16)</f>
        <v>48</v>
      </c>
    </row>
    <row r="17" spans="1:8" ht="12" customHeight="1" x14ac:dyDescent="0.25">
      <c r="A17" s="160"/>
      <c r="B17" s="160"/>
      <c r="C17" s="172" t="s">
        <v>145</v>
      </c>
      <c r="D17" s="173" t="s">
        <v>146</v>
      </c>
      <c r="E17" s="173"/>
      <c r="F17" s="170">
        <v>30</v>
      </c>
      <c r="G17" s="171">
        <v>1</v>
      </c>
      <c r="H17" s="171">
        <f t="shared" ref="H17:H22" si="1">SUM(F17+G17)</f>
        <v>31</v>
      </c>
    </row>
    <row r="18" spans="1:8" ht="12" customHeight="1" x14ac:dyDescent="0.25">
      <c r="A18" s="160"/>
      <c r="B18" s="160"/>
      <c r="C18" s="174"/>
      <c r="D18" s="180" t="s">
        <v>147</v>
      </c>
      <c r="E18" s="181"/>
      <c r="F18" s="170">
        <v>8</v>
      </c>
      <c r="G18" s="171"/>
      <c r="H18" s="171">
        <f t="shared" si="1"/>
        <v>8</v>
      </c>
    </row>
    <row r="19" spans="1:8" ht="12" customHeight="1" x14ac:dyDescent="0.25">
      <c r="A19" s="160"/>
      <c r="B19" s="160"/>
      <c r="C19" s="174"/>
      <c r="D19" s="180" t="s">
        <v>148</v>
      </c>
      <c r="E19" s="181"/>
      <c r="F19" s="170"/>
      <c r="G19" s="171"/>
      <c r="H19" s="171">
        <f t="shared" si="1"/>
        <v>0</v>
      </c>
    </row>
    <row r="20" spans="1:8" ht="12" customHeight="1" x14ac:dyDescent="0.25">
      <c r="A20" s="160"/>
      <c r="B20" s="160"/>
      <c r="C20" s="174"/>
      <c r="D20" s="180" t="s">
        <v>149</v>
      </c>
      <c r="E20" s="181"/>
      <c r="F20" s="170"/>
      <c r="G20" s="171"/>
      <c r="H20" s="171">
        <f t="shared" si="1"/>
        <v>0</v>
      </c>
    </row>
    <row r="21" spans="1:8" ht="12" customHeight="1" x14ac:dyDescent="0.25">
      <c r="A21" s="160"/>
      <c r="B21" s="160"/>
      <c r="C21" s="174"/>
      <c r="D21" s="180" t="s">
        <v>150</v>
      </c>
      <c r="E21" s="181"/>
      <c r="F21" s="170">
        <v>2</v>
      </c>
      <c r="G21" s="171">
        <v>1</v>
      </c>
      <c r="H21" s="171">
        <f t="shared" si="1"/>
        <v>3</v>
      </c>
    </row>
    <row r="22" spans="1:8" ht="12" customHeight="1" x14ac:dyDescent="0.25">
      <c r="A22" s="151"/>
      <c r="B22" s="151"/>
      <c r="C22" s="176"/>
      <c r="D22" s="180" t="s">
        <v>151</v>
      </c>
      <c r="E22" s="181"/>
      <c r="F22" s="170">
        <v>6</v>
      </c>
      <c r="G22" s="171"/>
      <c r="H22" s="171">
        <f t="shared" si="1"/>
        <v>6</v>
      </c>
    </row>
    <row r="23" spans="1:8" s="159" customFormat="1" ht="12" customHeight="1" x14ac:dyDescent="0.25">
      <c r="A23" s="150">
        <v>3</v>
      </c>
      <c r="B23" s="150" t="s">
        <v>153</v>
      </c>
      <c r="C23" s="177" t="s">
        <v>142</v>
      </c>
      <c r="D23" s="178"/>
      <c r="E23" s="179"/>
      <c r="F23" s="156">
        <v>1</v>
      </c>
      <c r="G23" s="157"/>
      <c r="H23" s="158"/>
    </row>
    <row r="24" spans="1:8" ht="12" customHeight="1" x14ac:dyDescent="0.25">
      <c r="A24" s="160"/>
      <c r="B24" s="160"/>
      <c r="C24" s="161" t="s">
        <v>143</v>
      </c>
      <c r="D24" s="162"/>
      <c r="E24" s="163"/>
      <c r="F24" s="164">
        <v>1</v>
      </c>
      <c r="G24" s="165"/>
      <c r="H24" s="166"/>
    </row>
    <row r="25" spans="1:8" ht="12" customHeight="1" x14ac:dyDescent="0.25">
      <c r="A25" s="160"/>
      <c r="B25" s="160"/>
      <c r="C25" s="167" t="s">
        <v>144</v>
      </c>
      <c r="D25" s="168"/>
      <c r="E25" s="169"/>
      <c r="F25" s="170">
        <f>SUM(F26:F31)</f>
        <v>16</v>
      </c>
      <c r="G25" s="170">
        <f>SUM(G26:G31)</f>
        <v>0</v>
      </c>
      <c r="H25" s="171">
        <f>SUM(F25+G25)</f>
        <v>16</v>
      </c>
    </row>
    <row r="26" spans="1:8" ht="12" customHeight="1" x14ac:dyDescent="0.25">
      <c r="A26" s="160"/>
      <c r="B26" s="160"/>
      <c r="C26" s="172" t="s">
        <v>145</v>
      </c>
      <c r="D26" s="173" t="s">
        <v>146</v>
      </c>
      <c r="E26" s="173"/>
      <c r="F26" s="170">
        <v>16</v>
      </c>
      <c r="G26" s="171"/>
      <c r="H26" s="171">
        <f t="shared" ref="H26:H31" si="2">SUM(F26+G26)</f>
        <v>16</v>
      </c>
    </row>
    <row r="27" spans="1:8" ht="12" customHeight="1" x14ac:dyDescent="0.25">
      <c r="A27" s="160"/>
      <c r="B27" s="160"/>
      <c r="C27" s="174"/>
      <c r="D27" s="180" t="s">
        <v>147</v>
      </c>
      <c r="E27" s="181"/>
      <c r="F27" s="170"/>
      <c r="G27" s="171"/>
      <c r="H27" s="171">
        <f t="shared" si="2"/>
        <v>0</v>
      </c>
    </row>
    <row r="28" spans="1:8" ht="12" customHeight="1" x14ac:dyDescent="0.25">
      <c r="A28" s="160"/>
      <c r="B28" s="160"/>
      <c r="C28" s="174"/>
      <c r="D28" s="180" t="s">
        <v>148</v>
      </c>
      <c r="E28" s="181"/>
      <c r="F28" s="170"/>
      <c r="G28" s="171"/>
      <c r="H28" s="171">
        <f t="shared" si="2"/>
        <v>0</v>
      </c>
    </row>
    <row r="29" spans="1:8" ht="12" customHeight="1" x14ac:dyDescent="0.25">
      <c r="A29" s="160"/>
      <c r="B29" s="160"/>
      <c r="C29" s="174"/>
      <c r="D29" s="180" t="s">
        <v>149</v>
      </c>
      <c r="E29" s="181"/>
      <c r="F29" s="170"/>
      <c r="G29" s="171"/>
      <c r="H29" s="171">
        <f t="shared" si="2"/>
        <v>0</v>
      </c>
    </row>
    <row r="30" spans="1:8" ht="12" customHeight="1" x14ac:dyDescent="0.25">
      <c r="A30" s="160"/>
      <c r="B30" s="160"/>
      <c r="C30" s="174"/>
      <c r="D30" s="180" t="s">
        <v>150</v>
      </c>
      <c r="E30" s="181"/>
      <c r="F30" s="170"/>
      <c r="G30" s="171"/>
      <c r="H30" s="171">
        <f t="shared" si="2"/>
        <v>0</v>
      </c>
    </row>
    <row r="31" spans="1:8" ht="12" customHeight="1" x14ac:dyDescent="0.25">
      <c r="A31" s="151"/>
      <c r="B31" s="151"/>
      <c r="C31" s="176"/>
      <c r="D31" s="180" t="s">
        <v>151</v>
      </c>
      <c r="E31" s="181"/>
      <c r="F31" s="170"/>
      <c r="G31" s="171"/>
      <c r="H31" s="171">
        <f t="shared" si="2"/>
        <v>0</v>
      </c>
    </row>
    <row r="32" spans="1:8" s="159" customFormat="1" ht="12" customHeight="1" x14ac:dyDescent="0.25">
      <c r="A32" s="150">
        <v>4</v>
      </c>
      <c r="B32" s="150" t="s">
        <v>154</v>
      </c>
      <c r="C32" s="177" t="s">
        <v>142</v>
      </c>
      <c r="D32" s="178"/>
      <c r="E32" s="179"/>
      <c r="F32" s="156">
        <v>1</v>
      </c>
      <c r="G32" s="157"/>
      <c r="H32" s="158"/>
    </row>
    <row r="33" spans="1:8" ht="12" customHeight="1" x14ac:dyDescent="0.25">
      <c r="A33" s="160"/>
      <c r="B33" s="160"/>
      <c r="C33" s="161" t="s">
        <v>143</v>
      </c>
      <c r="D33" s="162"/>
      <c r="E33" s="163"/>
      <c r="F33" s="164">
        <v>1</v>
      </c>
      <c r="G33" s="165"/>
      <c r="H33" s="166"/>
    </row>
    <row r="34" spans="1:8" ht="12" customHeight="1" x14ac:dyDescent="0.25">
      <c r="A34" s="160"/>
      <c r="B34" s="160"/>
      <c r="C34" s="167" t="s">
        <v>144</v>
      </c>
      <c r="D34" s="168"/>
      <c r="E34" s="169"/>
      <c r="F34" s="170">
        <f>SUM(F35:F40)</f>
        <v>59</v>
      </c>
      <c r="G34" s="170">
        <f>SUM(G35:G40)</f>
        <v>20</v>
      </c>
      <c r="H34" s="171">
        <f>SUM(F34+G34)</f>
        <v>79</v>
      </c>
    </row>
    <row r="35" spans="1:8" ht="12" customHeight="1" x14ac:dyDescent="0.25">
      <c r="A35" s="160"/>
      <c r="B35" s="160"/>
      <c r="C35" s="172" t="s">
        <v>145</v>
      </c>
      <c r="D35" s="173" t="s">
        <v>146</v>
      </c>
      <c r="E35" s="173"/>
      <c r="F35" s="170">
        <v>26</v>
      </c>
      <c r="G35" s="171">
        <v>11</v>
      </c>
      <c r="H35" s="171">
        <f t="shared" ref="H35:H40" si="3">SUM(F35+G35)</f>
        <v>37</v>
      </c>
    </row>
    <row r="36" spans="1:8" ht="12" customHeight="1" x14ac:dyDescent="0.25">
      <c r="A36" s="160"/>
      <c r="B36" s="160"/>
      <c r="C36" s="174"/>
      <c r="D36" s="180" t="s">
        <v>147</v>
      </c>
      <c r="E36" s="181"/>
      <c r="F36" s="170">
        <v>1</v>
      </c>
      <c r="G36" s="171">
        <v>3</v>
      </c>
      <c r="H36" s="171">
        <f t="shared" si="3"/>
        <v>4</v>
      </c>
    </row>
    <row r="37" spans="1:8" ht="12" customHeight="1" x14ac:dyDescent="0.25">
      <c r="A37" s="160"/>
      <c r="B37" s="160"/>
      <c r="C37" s="174"/>
      <c r="D37" s="180" t="s">
        <v>148</v>
      </c>
      <c r="E37" s="181"/>
      <c r="F37" s="170"/>
      <c r="G37" s="171"/>
      <c r="H37" s="171">
        <f t="shared" si="3"/>
        <v>0</v>
      </c>
    </row>
    <row r="38" spans="1:8" ht="12" customHeight="1" x14ac:dyDescent="0.25">
      <c r="A38" s="160"/>
      <c r="B38" s="160"/>
      <c r="C38" s="174"/>
      <c r="D38" s="180" t="s">
        <v>149</v>
      </c>
      <c r="E38" s="181"/>
      <c r="F38" s="170"/>
      <c r="G38" s="171"/>
      <c r="H38" s="171">
        <f t="shared" si="3"/>
        <v>0</v>
      </c>
    </row>
    <row r="39" spans="1:8" ht="12" customHeight="1" x14ac:dyDescent="0.25">
      <c r="A39" s="160"/>
      <c r="B39" s="160"/>
      <c r="C39" s="174"/>
      <c r="D39" s="180" t="s">
        <v>150</v>
      </c>
      <c r="E39" s="181"/>
      <c r="F39" s="170"/>
      <c r="G39" s="171"/>
      <c r="H39" s="171">
        <f t="shared" si="3"/>
        <v>0</v>
      </c>
    </row>
    <row r="40" spans="1:8" ht="12" customHeight="1" x14ac:dyDescent="0.25">
      <c r="A40" s="151"/>
      <c r="B40" s="151"/>
      <c r="C40" s="176"/>
      <c r="D40" s="180" t="s">
        <v>151</v>
      </c>
      <c r="E40" s="181"/>
      <c r="F40" s="170">
        <v>32</v>
      </c>
      <c r="G40" s="171">
        <v>6</v>
      </c>
      <c r="H40" s="171">
        <f t="shared" si="3"/>
        <v>38</v>
      </c>
    </row>
    <row r="41" spans="1:8" s="159" customFormat="1" ht="12" customHeight="1" x14ac:dyDescent="0.25">
      <c r="A41" s="150">
        <v>5</v>
      </c>
      <c r="B41" s="150" t="s">
        <v>107</v>
      </c>
      <c r="C41" s="177" t="s">
        <v>142</v>
      </c>
      <c r="D41" s="178"/>
      <c r="E41" s="179"/>
      <c r="F41" s="156">
        <v>1</v>
      </c>
      <c r="G41" s="157"/>
      <c r="H41" s="158"/>
    </row>
    <row r="42" spans="1:8" ht="12" customHeight="1" x14ac:dyDescent="0.25">
      <c r="A42" s="160"/>
      <c r="B42" s="160"/>
      <c r="C42" s="161" t="s">
        <v>143</v>
      </c>
      <c r="D42" s="162"/>
      <c r="E42" s="163"/>
      <c r="F42" s="164">
        <v>1</v>
      </c>
      <c r="G42" s="165"/>
      <c r="H42" s="166"/>
    </row>
    <row r="43" spans="1:8" ht="12" customHeight="1" x14ac:dyDescent="0.25">
      <c r="A43" s="160"/>
      <c r="B43" s="160"/>
      <c r="C43" s="167" t="s">
        <v>144</v>
      </c>
      <c r="D43" s="168"/>
      <c r="E43" s="169"/>
      <c r="F43" s="170">
        <f>SUM(F44:F49)</f>
        <v>18</v>
      </c>
      <c r="G43" s="170">
        <f>SUM(G44:G49)</f>
        <v>4</v>
      </c>
      <c r="H43" s="171">
        <f>SUM(F43+G43)</f>
        <v>22</v>
      </c>
    </row>
    <row r="44" spans="1:8" ht="12" customHeight="1" x14ac:dyDescent="0.25">
      <c r="A44" s="160"/>
      <c r="B44" s="160"/>
      <c r="C44" s="172" t="s">
        <v>145</v>
      </c>
      <c r="D44" s="173" t="s">
        <v>146</v>
      </c>
      <c r="E44" s="173"/>
      <c r="F44" s="170">
        <v>3</v>
      </c>
      <c r="G44" s="171">
        <v>3</v>
      </c>
      <c r="H44" s="171">
        <f t="shared" ref="H44:H49" si="4">SUM(F44+G44)</f>
        <v>6</v>
      </c>
    </row>
    <row r="45" spans="1:8" ht="12" customHeight="1" x14ac:dyDescent="0.25">
      <c r="A45" s="160"/>
      <c r="B45" s="160"/>
      <c r="C45" s="174"/>
      <c r="D45" s="180" t="s">
        <v>147</v>
      </c>
      <c r="E45" s="181"/>
      <c r="F45" s="170"/>
      <c r="G45" s="171"/>
      <c r="H45" s="171">
        <f t="shared" si="4"/>
        <v>0</v>
      </c>
    </row>
    <row r="46" spans="1:8" ht="12" customHeight="1" x14ac:dyDescent="0.25">
      <c r="A46" s="160"/>
      <c r="B46" s="160"/>
      <c r="C46" s="174"/>
      <c r="D46" s="180" t="s">
        <v>148</v>
      </c>
      <c r="E46" s="181"/>
      <c r="F46" s="170"/>
      <c r="G46" s="171"/>
      <c r="H46" s="171">
        <f t="shared" si="4"/>
        <v>0</v>
      </c>
    </row>
    <row r="47" spans="1:8" ht="12" customHeight="1" x14ac:dyDescent="0.25">
      <c r="A47" s="160"/>
      <c r="B47" s="160"/>
      <c r="C47" s="174"/>
      <c r="D47" s="180" t="s">
        <v>149</v>
      </c>
      <c r="E47" s="181"/>
      <c r="F47" s="170"/>
      <c r="G47" s="171"/>
      <c r="H47" s="171">
        <f t="shared" si="4"/>
        <v>0</v>
      </c>
    </row>
    <row r="48" spans="1:8" ht="12" customHeight="1" x14ac:dyDescent="0.25">
      <c r="A48" s="160"/>
      <c r="B48" s="160"/>
      <c r="C48" s="174"/>
      <c r="D48" s="180" t="s">
        <v>150</v>
      </c>
      <c r="E48" s="181"/>
      <c r="F48" s="170"/>
      <c r="G48" s="171"/>
      <c r="H48" s="171">
        <f t="shared" si="4"/>
        <v>0</v>
      </c>
    </row>
    <row r="49" spans="1:8" ht="12" customHeight="1" x14ac:dyDescent="0.25">
      <c r="A49" s="151"/>
      <c r="B49" s="151"/>
      <c r="C49" s="176"/>
      <c r="D49" s="180" t="s">
        <v>151</v>
      </c>
      <c r="E49" s="181"/>
      <c r="F49" s="170">
        <v>15</v>
      </c>
      <c r="G49" s="171">
        <v>1</v>
      </c>
      <c r="H49" s="171">
        <f t="shared" si="4"/>
        <v>16</v>
      </c>
    </row>
    <row r="50" spans="1:8" s="159" customFormat="1" ht="12" customHeight="1" x14ac:dyDescent="0.25">
      <c r="A50" s="150">
        <v>6</v>
      </c>
      <c r="B50" s="150" t="s">
        <v>155</v>
      </c>
      <c r="C50" s="182" t="s">
        <v>142</v>
      </c>
      <c r="D50" s="183"/>
      <c r="E50" s="184"/>
      <c r="F50" s="156">
        <v>2</v>
      </c>
      <c r="G50" s="157"/>
      <c r="H50" s="158"/>
    </row>
    <row r="51" spans="1:8" ht="12" customHeight="1" x14ac:dyDescent="0.25">
      <c r="A51" s="160"/>
      <c r="B51" s="160"/>
      <c r="C51" s="161" t="s">
        <v>143</v>
      </c>
      <c r="D51" s="162"/>
      <c r="E51" s="163"/>
      <c r="F51" s="164">
        <v>2</v>
      </c>
      <c r="G51" s="165"/>
      <c r="H51" s="166"/>
    </row>
    <row r="52" spans="1:8" ht="12" customHeight="1" x14ac:dyDescent="0.25">
      <c r="A52" s="160"/>
      <c r="B52" s="160"/>
      <c r="C52" s="167" t="s">
        <v>144</v>
      </c>
      <c r="D52" s="168"/>
      <c r="E52" s="169"/>
      <c r="F52" s="170">
        <f>SUM(F53:F58)</f>
        <v>60</v>
      </c>
      <c r="G52" s="170">
        <f>SUM(G53:G58)</f>
        <v>27</v>
      </c>
      <c r="H52" s="171">
        <f>SUM(F52+G52)</f>
        <v>87</v>
      </c>
    </row>
    <row r="53" spans="1:8" ht="12" customHeight="1" x14ac:dyDescent="0.25">
      <c r="A53" s="160"/>
      <c r="B53" s="160"/>
      <c r="C53" s="172" t="s">
        <v>145</v>
      </c>
      <c r="D53" s="173" t="s">
        <v>146</v>
      </c>
      <c r="E53" s="173"/>
      <c r="F53" s="170">
        <v>19</v>
      </c>
      <c r="G53" s="171">
        <v>15</v>
      </c>
      <c r="H53" s="171">
        <f t="shared" ref="H53:H58" si="5">SUM(F53+G53)</f>
        <v>34</v>
      </c>
    </row>
    <row r="54" spans="1:8" ht="12" customHeight="1" x14ac:dyDescent="0.25">
      <c r="A54" s="160"/>
      <c r="B54" s="160"/>
      <c r="C54" s="174"/>
      <c r="D54" s="180" t="s">
        <v>147</v>
      </c>
      <c r="E54" s="181"/>
      <c r="F54" s="170">
        <v>3</v>
      </c>
      <c r="G54" s="171"/>
      <c r="H54" s="171">
        <f t="shared" si="5"/>
        <v>3</v>
      </c>
    </row>
    <row r="55" spans="1:8" ht="12" customHeight="1" x14ac:dyDescent="0.25">
      <c r="A55" s="160"/>
      <c r="B55" s="160"/>
      <c r="C55" s="174"/>
      <c r="D55" s="180" t="s">
        <v>148</v>
      </c>
      <c r="E55" s="181"/>
      <c r="F55" s="170"/>
      <c r="G55" s="171"/>
      <c r="H55" s="171">
        <f t="shared" si="5"/>
        <v>0</v>
      </c>
    </row>
    <row r="56" spans="1:8" ht="12" customHeight="1" x14ac:dyDescent="0.25">
      <c r="A56" s="160"/>
      <c r="B56" s="160"/>
      <c r="C56" s="174"/>
      <c r="D56" s="180" t="s">
        <v>149</v>
      </c>
      <c r="E56" s="181"/>
      <c r="F56" s="170"/>
      <c r="G56" s="171"/>
      <c r="H56" s="171">
        <f t="shared" si="5"/>
        <v>0</v>
      </c>
    </row>
    <row r="57" spans="1:8" ht="12" customHeight="1" x14ac:dyDescent="0.25">
      <c r="A57" s="160"/>
      <c r="B57" s="160"/>
      <c r="C57" s="174"/>
      <c r="D57" s="180" t="s">
        <v>150</v>
      </c>
      <c r="E57" s="181"/>
      <c r="F57" s="170">
        <v>1</v>
      </c>
      <c r="G57" s="171"/>
      <c r="H57" s="171">
        <f t="shared" si="5"/>
        <v>1</v>
      </c>
    </row>
    <row r="58" spans="1:8" ht="12" customHeight="1" x14ac:dyDescent="0.25">
      <c r="A58" s="151"/>
      <c r="B58" s="151"/>
      <c r="C58" s="176"/>
      <c r="D58" s="180" t="s">
        <v>151</v>
      </c>
      <c r="E58" s="181"/>
      <c r="F58" s="170">
        <v>37</v>
      </c>
      <c r="G58" s="171">
        <v>12</v>
      </c>
      <c r="H58" s="171">
        <f t="shared" si="5"/>
        <v>49</v>
      </c>
    </row>
    <row r="59" spans="1:8" s="159" customFormat="1" ht="12" customHeight="1" x14ac:dyDescent="0.25">
      <c r="A59" s="150">
        <v>7</v>
      </c>
      <c r="B59" s="150" t="s">
        <v>112</v>
      </c>
      <c r="C59" s="177" t="s">
        <v>142</v>
      </c>
      <c r="D59" s="178"/>
      <c r="E59" s="179"/>
      <c r="F59" s="156">
        <v>1</v>
      </c>
      <c r="G59" s="157"/>
      <c r="H59" s="158"/>
    </row>
    <row r="60" spans="1:8" ht="12" customHeight="1" x14ac:dyDescent="0.25">
      <c r="A60" s="160"/>
      <c r="B60" s="160"/>
      <c r="C60" s="161" t="s">
        <v>143</v>
      </c>
      <c r="D60" s="162"/>
      <c r="E60" s="163"/>
      <c r="F60" s="164">
        <v>1</v>
      </c>
      <c r="G60" s="165"/>
      <c r="H60" s="166"/>
    </row>
    <row r="61" spans="1:8" ht="12" customHeight="1" x14ac:dyDescent="0.25">
      <c r="A61" s="160"/>
      <c r="B61" s="160"/>
      <c r="C61" s="167" t="s">
        <v>144</v>
      </c>
      <c r="D61" s="168"/>
      <c r="E61" s="169"/>
      <c r="F61" s="185">
        <f>SUM(F62:F67)</f>
        <v>16</v>
      </c>
      <c r="G61" s="185">
        <f>SUM(G62:G67)</f>
        <v>2</v>
      </c>
      <c r="H61" s="171">
        <f>SUM(F61+G61)</f>
        <v>18</v>
      </c>
    </row>
    <row r="62" spans="1:8" ht="12" customHeight="1" x14ac:dyDescent="0.25">
      <c r="A62" s="160"/>
      <c r="B62" s="160"/>
      <c r="C62" s="172" t="s">
        <v>145</v>
      </c>
      <c r="D62" s="173" t="s">
        <v>146</v>
      </c>
      <c r="E62" s="173"/>
      <c r="F62" s="170">
        <v>14</v>
      </c>
      <c r="G62" s="171">
        <v>2</v>
      </c>
      <c r="H62" s="171">
        <f t="shared" ref="H62:H67" si="6">SUM(F62+G62)</f>
        <v>16</v>
      </c>
    </row>
    <row r="63" spans="1:8" ht="12" customHeight="1" x14ac:dyDescent="0.25">
      <c r="A63" s="160"/>
      <c r="B63" s="160"/>
      <c r="C63" s="174"/>
      <c r="D63" s="180" t="s">
        <v>147</v>
      </c>
      <c r="E63" s="181"/>
      <c r="F63" s="170">
        <v>2</v>
      </c>
      <c r="G63" s="171"/>
      <c r="H63" s="171">
        <f t="shared" si="6"/>
        <v>2</v>
      </c>
    </row>
    <row r="64" spans="1:8" ht="12" customHeight="1" x14ac:dyDescent="0.25">
      <c r="A64" s="160"/>
      <c r="B64" s="160"/>
      <c r="C64" s="174"/>
      <c r="D64" s="180" t="s">
        <v>148</v>
      </c>
      <c r="E64" s="181"/>
      <c r="F64" s="170"/>
      <c r="G64" s="171"/>
      <c r="H64" s="171">
        <f t="shared" si="6"/>
        <v>0</v>
      </c>
    </row>
    <row r="65" spans="1:8" ht="12" customHeight="1" x14ac:dyDescent="0.25">
      <c r="A65" s="160"/>
      <c r="B65" s="160"/>
      <c r="C65" s="174"/>
      <c r="D65" s="180" t="s">
        <v>149</v>
      </c>
      <c r="E65" s="181"/>
      <c r="F65" s="170"/>
      <c r="G65" s="171"/>
      <c r="H65" s="171">
        <f t="shared" si="6"/>
        <v>0</v>
      </c>
    </row>
    <row r="66" spans="1:8" ht="12" customHeight="1" x14ac:dyDescent="0.25">
      <c r="A66" s="160"/>
      <c r="B66" s="160"/>
      <c r="C66" s="174"/>
      <c r="D66" s="180" t="s">
        <v>150</v>
      </c>
      <c r="E66" s="181"/>
      <c r="F66" s="170"/>
      <c r="G66" s="171"/>
      <c r="H66" s="171">
        <f t="shared" si="6"/>
        <v>0</v>
      </c>
    </row>
    <row r="67" spans="1:8" ht="12" customHeight="1" x14ac:dyDescent="0.25">
      <c r="A67" s="151"/>
      <c r="B67" s="151"/>
      <c r="C67" s="176"/>
      <c r="D67" s="180" t="s">
        <v>151</v>
      </c>
      <c r="E67" s="181"/>
      <c r="F67" s="170"/>
      <c r="G67" s="171"/>
      <c r="H67" s="171">
        <f t="shared" si="6"/>
        <v>0</v>
      </c>
    </row>
    <row r="68" spans="1:8" ht="12" customHeight="1" x14ac:dyDescent="0.25">
      <c r="A68" s="150">
        <v>8</v>
      </c>
      <c r="B68" s="150" t="s">
        <v>156</v>
      </c>
      <c r="C68" s="177" t="s">
        <v>142</v>
      </c>
      <c r="D68" s="178"/>
      <c r="E68" s="179"/>
      <c r="F68" s="164">
        <v>1</v>
      </c>
      <c r="G68" s="165"/>
      <c r="H68" s="166"/>
    </row>
    <row r="69" spans="1:8" ht="12" customHeight="1" x14ac:dyDescent="0.25">
      <c r="A69" s="160"/>
      <c r="B69" s="160"/>
      <c r="C69" s="161" t="s">
        <v>143</v>
      </c>
      <c r="D69" s="162"/>
      <c r="E69" s="163"/>
      <c r="F69" s="164">
        <v>1</v>
      </c>
      <c r="G69" s="165"/>
      <c r="H69" s="166"/>
    </row>
    <row r="70" spans="1:8" ht="12" customHeight="1" x14ac:dyDescent="0.25">
      <c r="A70" s="160"/>
      <c r="B70" s="160"/>
      <c r="C70" s="167" t="s">
        <v>144</v>
      </c>
      <c r="D70" s="168"/>
      <c r="E70" s="169"/>
      <c r="F70" s="170">
        <f>SUM(F71:F76)</f>
        <v>0</v>
      </c>
      <c r="G70" s="170">
        <f>SUM(G71:G76)</f>
        <v>0</v>
      </c>
      <c r="H70" s="171">
        <f t="shared" ref="H70:H76" si="7">SUM(F70+G70)</f>
        <v>0</v>
      </c>
    </row>
    <row r="71" spans="1:8" ht="12" customHeight="1" x14ac:dyDescent="0.25">
      <c r="A71" s="160"/>
      <c r="B71" s="160"/>
      <c r="C71" s="172" t="s">
        <v>145</v>
      </c>
      <c r="D71" s="173" t="s">
        <v>146</v>
      </c>
      <c r="E71" s="173"/>
      <c r="F71" s="170"/>
      <c r="G71" s="171"/>
      <c r="H71" s="171">
        <f t="shared" si="7"/>
        <v>0</v>
      </c>
    </row>
    <row r="72" spans="1:8" ht="12" customHeight="1" x14ac:dyDescent="0.25">
      <c r="A72" s="160"/>
      <c r="B72" s="160"/>
      <c r="C72" s="174"/>
      <c r="D72" s="180" t="s">
        <v>147</v>
      </c>
      <c r="E72" s="181"/>
      <c r="F72" s="170"/>
      <c r="G72" s="171"/>
      <c r="H72" s="171">
        <f t="shared" si="7"/>
        <v>0</v>
      </c>
    </row>
    <row r="73" spans="1:8" ht="12" customHeight="1" x14ac:dyDescent="0.25">
      <c r="A73" s="160"/>
      <c r="B73" s="160"/>
      <c r="C73" s="174"/>
      <c r="D73" s="180" t="s">
        <v>148</v>
      </c>
      <c r="E73" s="181"/>
      <c r="F73" s="170"/>
      <c r="G73" s="171"/>
      <c r="H73" s="171">
        <f t="shared" si="7"/>
        <v>0</v>
      </c>
    </row>
    <row r="74" spans="1:8" ht="12" customHeight="1" x14ac:dyDescent="0.25">
      <c r="A74" s="160"/>
      <c r="B74" s="160"/>
      <c r="C74" s="174"/>
      <c r="D74" s="180" t="s">
        <v>149</v>
      </c>
      <c r="E74" s="181"/>
      <c r="F74" s="170"/>
      <c r="G74" s="171"/>
      <c r="H74" s="171">
        <f t="shared" si="7"/>
        <v>0</v>
      </c>
    </row>
    <row r="75" spans="1:8" ht="12" customHeight="1" x14ac:dyDescent="0.25">
      <c r="A75" s="160"/>
      <c r="B75" s="160"/>
      <c r="C75" s="174"/>
      <c r="D75" s="180" t="s">
        <v>150</v>
      </c>
      <c r="E75" s="181"/>
      <c r="F75" s="170"/>
      <c r="G75" s="171"/>
      <c r="H75" s="171">
        <f t="shared" si="7"/>
        <v>0</v>
      </c>
    </row>
    <row r="76" spans="1:8" ht="12" customHeight="1" x14ac:dyDescent="0.25">
      <c r="A76" s="151"/>
      <c r="B76" s="151"/>
      <c r="C76" s="176"/>
      <c r="D76" s="180" t="s">
        <v>151</v>
      </c>
      <c r="E76" s="181"/>
      <c r="F76" s="170"/>
      <c r="G76" s="171"/>
      <c r="H76" s="171">
        <f t="shared" si="7"/>
        <v>0</v>
      </c>
    </row>
    <row r="77" spans="1:8" s="159" customFormat="1" ht="12" customHeight="1" x14ac:dyDescent="0.25">
      <c r="A77" s="150">
        <v>9</v>
      </c>
      <c r="B77" s="150" t="s">
        <v>157</v>
      </c>
      <c r="C77" s="177" t="s">
        <v>142</v>
      </c>
      <c r="D77" s="178"/>
      <c r="E77" s="179"/>
      <c r="F77" s="186">
        <v>1</v>
      </c>
      <c r="G77" s="187"/>
      <c r="H77" s="188"/>
    </row>
    <row r="78" spans="1:8" ht="12" customHeight="1" x14ac:dyDescent="0.25">
      <c r="A78" s="160"/>
      <c r="B78" s="160"/>
      <c r="C78" s="161" t="s">
        <v>143</v>
      </c>
      <c r="D78" s="162"/>
      <c r="E78" s="163"/>
      <c r="F78" s="189">
        <v>1</v>
      </c>
      <c r="G78" s="190"/>
      <c r="H78" s="191"/>
    </row>
    <row r="79" spans="1:8" ht="12" customHeight="1" x14ac:dyDescent="0.25">
      <c r="A79" s="160"/>
      <c r="B79" s="160"/>
      <c r="C79" s="167" t="s">
        <v>144</v>
      </c>
      <c r="D79" s="168"/>
      <c r="E79" s="169"/>
      <c r="F79" s="171">
        <f>SUM(F80:F85)</f>
        <v>21</v>
      </c>
      <c r="G79" s="171">
        <f>SUM(G80:G85)</f>
        <v>11</v>
      </c>
      <c r="H79" s="171">
        <f>SUM(F79+G79)</f>
        <v>32</v>
      </c>
    </row>
    <row r="80" spans="1:8" ht="12" customHeight="1" x14ac:dyDescent="0.25">
      <c r="A80" s="160"/>
      <c r="B80" s="160"/>
      <c r="C80" s="172" t="s">
        <v>145</v>
      </c>
      <c r="D80" s="173" t="s">
        <v>146</v>
      </c>
      <c r="E80" s="173"/>
      <c r="F80" s="171">
        <v>10</v>
      </c>
      <c r="G80" s="171">
        <v>8</v>
      </c>
      <c r="H80" s="171">
        <f t="shared" ref="H80:H85" si="8">SUM(F80+G80)</f>
        <v>18</v>
      </c>
    </row>
    <row r="81" spans="1:8" ht="12" customHeight="1" x14ac:dyDescent="0.25">
      <c r="A81" s="160"/>
      <c r="B81" s="160"/>
      <c r="C81" s="174"/>
      <c r="D81" s="180" t="s">
        <v>147</v>
      </c>
      <c r="E81" s="181"/>
      <c r="F81" s="171">
        <v>8</v>
      </c>
      <c r="G81" s="171">
        <v>2</v>
      </c>
      <c r="H81" s="171">
        <f t="shared" si="8"/>
        <v>10</v>
      </c>
    </row>
    <row r="82" spans="1:8" ht="12" customHeight="1" x14ac:dyDescent="0.25">
      <c r="A82" s="160"/>
      <c r="B82" s="160"/>
      <c r="C82" s="174"/>
      <c r="D82" s="180" t="s">
        <v>148</v>
      </c>
      <c r="E82" s="181"/>
      <c r="F82" s="171"/>
      <c r="G82" s="171"/>
      <c r="H82" s="171">
        <f t="shared" si="8"/>
        <v>0</v>
      </c>
    </row>
    <row r="83" spans="1:8" ht="12" customHeight="1" x14ac:dyDescent="0.25">
      <c r="A83" s="160"/>
      <c r="B83" s="160"/>
      <c r="C83" s="174"/>
      <c r="D83" s="180" t="s">
        <v>149</v>
      </c>
      <c r="E83" s="181"/>
      <c r="F83" s="171"/>
      <c r="G83" s="171"/>
      <c r="H83" s="171">
        <f t="shared" si="8"/>
        <v>0</v>
      </c>
    </row>
    <row r="84" spans="1:8" ht="12" customHeight="1" x14ac:dyDescent="0.25">
      <c r="A84" s="160"/>
      <c r="B84" s="160"/>
      <c r="C84" s="174"/>
      <c r="D84" s="180" t="s">
        <v>150</v>
      </c>
      <c r="E84" s="181"/>
      <c r="F84" s="171">
        <v>1</v>
      </c>
      <c r="G84" s="171"/>
      <c r="H84" s="171">
        <f t="shared" si="8"/>
        <v>1</v>
      </c>
    </row>
    <row r="85" spans="1:8" ht="12" customHeight="1" x14ac:dyDescent="0.25">
      <c r="A85" s="151"/>
      <c r="B85" s="151"/>
      <c r="C85" s="176"/>
      <c r="D85" s="180" t="s">
        <v>151</v>
      </c>
      <c r="E85" s="181"/>
      <c r="F85" s="171">
        <v>2</v>
      </c>
      <c r="G85" s="171">
        <v>1</v>
      </c>
      <c r="H85" s="171">
        <f t="shared" si="8"/>
        <v>3</v>
      </c>
    </row>
    <row r="86" spans="1:8" s="159" customFormat="1" ht="12" customHeight="1" x14ac:dyDescent="0.25">
      <c r="A86" s="150">
        <v>10</v>
      </c>
      <c r="B86" s="150" t="s">
        <v>158</v>
      </c>
      <c r="C86" s="177" t="s">
        <v>142</v>
      </c>
      <c r="D86" s="178"/>
      <c r="E86" s="179"/>
      <c r="F86" s="156">
        <v>2</v>
      </c>
      <c r="G86" s="157"/>
      <c r="H86" s="158"/>
    </row>
    <row r="87" spans="1:8" ht="12" customHeight="1" x14ac:dyDescent="0.25">
      <c r="A87" s="160"/>
      <c r="B87" s="160"/>
      <c r="C87" s="161" t="s">
        <v>143</v>
      </c>
      <c r="D87" s="162"/>
      <c r="E87" s="163"/>
      <c r="F87" s="164">
        <v>2</v>
      </c>
      <c r="G87" s="165"/>
      <c r="H87" s="166"/>
    </row>
    <row r="88" spans="1:8" ht="12" customHeight="1" x14ac:dyDescent="0.25">
      <c r="A88" s="160"/>
      <c r="B88" s="160"/>
      <c r="C88" s="167" t="s">
        <v>144</v>
      </c>
      <c r="D88" s="168"/>
      <c r="E88" s="169"/>
      <c r="F88" s="170">
        <f>SUM(F89:F94)</f>
        <v>51</v>
      </c>
      <c r="G88" s="170">
        <f>SUM(G89:G94)</f>
        <v>26</v>
      </c>
      <c r="H88" s="171">
        <f>SUM(F88+G88)</f>
        <v>77</v>
      </c>
    </row>
    <row r="89" spans="1:8" ht="12" customHeight="1" x14ac:dyDescent="0.25">
      <c r="A89" s="160"/>
      <c r="B89" s="160"/>
      <c r="C89" s="172" t="s">
        <v>145</v>
      </c>
      <c r="D89" s="173" t="s">
        <v>146</v>
      </c>
      <c r="E89" s="173"/>
      <c r="F89" s="170">
        <v>22</v>
      </c>
      <c r="G89" s="171">
        <v>9</v>
      </c>
      <c r="H89" s="171">
        <f t="shared" ref="H89:H94" si="9">SUM(F89+G89)</f>
        <v>31</v>
      </c>
    </row>
    <row r="90" spans="1:8" ht="12" customHeight="1" x14ac:dyDescent="0.25">
      <c r="A90" s="160"/>
      <c r="B90" s="160"/>
      <c r="C90" s="174"/>
      <c r="D90" s="180" t="s">
        <v>147</v>
      </c>
      <c r="E90" s="181"/>
      <c r="F90" s="170">
        <v>2</v>
      </c>
      <c r="G90" s="171">
        <v>2</v>
      </c>
      <c r="H90" s="171">
        <f t="shared" si="9"/>
        <v>4</v>
      </c>
    </row>
    <row r="91" spans="1:8" ht="12" customHeight="1" x14ac:dyDescent="0.25">
      <c r="A91" s="160"/>
      <c r="B91" s="160"/>
      <c r="C91" s="174"/>
      <c r="D91" s="180" t="s">
        <v>148</v>
      </c>
      <c r="E91" s="181"/>
      <c r="F91" s="170">
        <v>1</v>
      </c>
      <c r="G91" s="171">
        <v>4</v>
      </c>
      <c r="H91" s="171">
        <f t="shared" si="9"/>
        <v>5</v>
      </c>
    </row>
    <row r="92" spans="1:8" ht="12" customHeight="1" x14ac:dyDescent="0.25">
      <c r="A92" s="160"/>
      <c r="B92" s="160"/>
      <c r="C92" s="174"/>
      <c r="D92" s="180" t="s">
        <v>149</v>
      </c>
      <c r="E92" s="181"/>
      <c r="F92" s="170"/>
      <c r="G92" s="171"/>
      <c r="H92" s="171">
        <f t="shared" si="9"/>
        <v>0</v>
      </c>
    </row>
    <row r="93" spans="1:8" ht="12" customHeight="1" x14ac:dyDescent="0.25">
      <c r="A93" s="160"/>
      <c r="B93" s="160"/>
      <c r="C93" s="174"/>
      <c r="D93" s="180" t="s">
        <v>150</v>
      </c>
      <c r="E93" s="181"/>
      <c r="F93" s="170">
        <v>1</v>
      </c>
      <c r="G93" s="171">
        <v>6</v>
      </c>
      <c r="H93" s="171">
        <f t="shared" si="9"/>
        <v>7</v>
      </c>
    </row>
    <row r="94" spans="1:8" ht="12" customHeight="1" x14ac:dyDescent="0.25">
      <c r="A94" s="151"/>
      <c r="B94" s="151"/>
      <c r="C94" s="176"/>
      <c r="D94" s="180" t="s">
        <v>151</v>
      </c>
      <c r="E94" s="181"/>
      <c r="F94" s="170">
        <v>25</v>
      </c>
      <c r="G94" s="171">
        <v>5</v>
      </c>
      <c r="H94" s="171">
        <f t="shared" si="9"/>
        <v>30</v>
      </c>
    </row>
    <row r="95" spans="1:8" s="159" customFormat="1" ht="12" customHeight="1" x14ac:dyDescent="0.25">
      <c r="A95" s="150">
        <v>11</v>
      </c>
      <c r="B95" s="150" t="s">
        <v>159</v>
      </c>
      <c r="C95" s="177" t="s">
        <v>142</v>
      </c>
      <c r="D95" s="178"/>
      <c r="E95" s="179"/>
      <c r="F95" s="156">
        <v>2</v>
      </c>
      <c r="G95" s="157"/>
      <c r="H95" s="158"/>
    </row>
    <row r="96" spans="1:8" ht="12" customHeight="1" x14ac:dyDescent="0.25">
      <c r="A96" s="160"/>
      <c r="B96" s="160"/>
      <c r="C96" s="161" t="s">
        <v>143</v>
      </c>
      <c r="D96" s="162"/>
      <c r="E96" s="163"/>
      <c r="F96" s="164">
        <v>1</v>
      </c>
      <c r="G96" s="165"/>
      <c r="H96" s="166"/>
    </row>
    <row r="97" spans="1:8" ht="12" customHeight="1" x14ac:dyDescent="0.25">
      <c r="A97" s="160"/>
      <c r="B97" s="160"/>
      <c r="C97" s="167" t="s">
        <v>144</v>
      </c>
      <c r="D97" s="168"/>
      <c r="E97" s="169"/>
      <c r="F97" s="170">
        <f>SUM(F98:F103)</f>
        <v>32</v>
      </c>
      <c r="G97" s="170">
        <f>SUM(G98:G103)</f>
        <v>18</v>
      </c>
      <c r="H97" s="171">
        <f>SUM(F97+G97)</f>
        <v>50</v>
      </c>
    </row>
    <row r="98" spans="1:8" ht="12" customHeight="1" x14ac:dyDescent="0.25">
      <c r="A98" s="160"/>
      <c r="B98" s="160"/>
      <c r="C98" s="172" t="s">
        <v>145</v>
      </c>
      <c r="D98" s="173" t="s">
        <v>146</v>
      </c>
      <c r="E98" s="173"/>
      <c r="F98" s="170">
        <v>9</v>
      </c>
      <c r="G98" s="171">
        <v>4</v>
      </c>
      <c r="H98" s="171">
        <f t="shared" ref="H98:H103" si="10">SUM(F98+G98)</f>
        <v>13</v>
      </c>
    </row>
    <row r="99" spans="1:8" ht="12" customHeight="1" x14ac:dyDescent="0.25">
      <c r="A99" s="160"/>
      <c r="B99" s="160"/>
      <c r="C99" s="174"/>
      <c r="D99" s="180" t="s">
        <v>147</v>
      </c>
      <c r="E99" s="181"/>
      <c r="F99" s="170">
        <v>5</v>
      </c>
      <c r="G99" s="171">
        <v>3</v>
      </c>
      <c r="H99" s="171">
        <f t="shared" si="10"/>
        <v>8</v>
      </c>
    </row>
    <row r="100" spans="1:8" ht="12" customHeight="1" x14ac:dyDescent="0.25">
      <c r="A100" s="160"/>
      <c r="B100" s="160"/>
      <c r="C100" s="174"/>
      <c r="D100" s="180" t="s">
        <v>148</v>
      </c>
      <c r="E100" s="181"/>
      <c r="F100" s="170">
        <v>18</v>
      </c>
      <c r="G100" s="171">
        <v>11</v>
      </c>
      <c r="H100" s="171">
        <f t="shared" si="10"/>
        <v>29</v>
      </c>
    </row>
    <row r="101" spans="1:8" ht="12" customHeight="1" x14ac:dyDescent="0.25">
      <c r="A101" s="160"/>
      <c r="B101" s="160"/>
      <c r="C101" s="174"/>
      <c r="D101" s="180" t="s">
        <v>149</v>
      </c>
      <c r="E101" s="181"/>
      <c r="F101" s="170"/>
      <c r="G101" s="171"/>
      <c r="H101" s="171">
        <f t="shared" si="10"/>
        <v>0</v>
      </c>
    </row>
    <row r="102" spans="1:8" ht="12" customHeight="1" x14ac:dyDescent="0.25">
      <c r="A102" s="160"/>
      <c r="B102" s="160"/>
      <c r="C102" s="174"/>
      <c r="D102" s="180" t="s">
        <v>150</v>
      </c>
      <c r="E102" s="181"/>
      <c r="F102" s="170"/>
      <c r="G102" s="171"/>
      <c r="H102" s="171">
        <f t="shared" si="10"/>
        <v>0</v>
      </c>
    </row>
    <row r="103" spans="1:8" ht="12" customHeight="1" x14ac:dyDescent="0.25">
      <c r="A103" s="151"/>
      <c r="B103" s="151"/>
      <c r="C103" s="176"/>
      <c r="D103" s="180" t="s">
        <v>151</v>
      </c>
      <c r="E103" s="181"/>
      <c r="F103" s="170"/>
      <c r="G103" s="171"/>
      <c r="H103" s="171">
        <f t="shared" si="10"/>
        <v>0</v>
      </c>
    </row>
    <row r="104" spans="1:8" ht="12" customHeight="1" x14ac:dyDescent="0.25">
      <c r="A104" s="150">
        <v>12</v>
      </c>
      <c r="B104" s="150" t="s">
        <v>160</v>
      </c>
      <c r="C104" s="177" t="s">
        <v>142</v>
      </c>
      <c r="D104" s="178"/>
      <c r="E104" s="179"/>
      <c r="F104" s="156">
        <v>1</v>
      </c>
      <c r="G104" s="157"/>
      <c r="H104" s="158"/>
    </row>
    <row r="105" spans="1:8" ht="12" customHeight="1" x14ac:dyDescent="0.25">
      <c r="A105" s="160"/>
      <c r="B105" s="160"/>
      <c r="C105" s="161" t="s">
        <v>143</v>
      </c>
      <c r="D105" s="162"/>
      <c r="E105" s="163"/>
      <c r="F105" s="164">
        <v>1</v>
      </c>
      <c r="G105" s="165"/>
      <c r="H105" s="166"/>
    </row>
    <row r="106" spans="1:8" ht="12" customHeight="1" x14ac:dyDescent="0.25">
      <c r="A106" s="160"/>
      <c r="B106" s="160"/>
      <c r="C106" s="167" t="s">
        <v>144</v>
      </c>
      <c r="D106" s="168"/>
      <c r="E106" s="169"/>
      <c r="F106" s="171">
        <f>SUM(F107:F112)</f>
        <v>40</v>
      </c>
      <c r="G106" s="171">
        <f>SUM(G107:G112)</f>
        <v>7</v>
      </c>
      <c r="H106" s="171">
        <f t="shared" ref="H106:H112" si="11">SUM(F106+G106)</f>
        <v>47</v>
      </c>
    </row>
    <row r="107" spans="1:8" ht="12" customHeight="1" x14ac:dyDescent="0.25">
      <c r="A107" s="160"/>
      <c r="B107" s="160"/>
      <c r="C107" s="172" t="s">
        <v>145</v>
      </c>
      <c r="D107" s="173" t="s">
        <v>146</v>
      </c>
      <c r="E107" s="173"/>
      <c r="F107" s="170">
        <v>23</v>
      </c>
      <c r="G107" s="171"/>
      <c r="H107" s="171">
        <f t="shared" si="11"/>
        <v>23</v>
      </c>
    </row>
    <row r="108" spans="1:8" ht="12" customHeight="1" x14ac:dyDescent="0.25">
      <c r="A108" s="160"/>
      <c r="B108" s="160"/>
      <c r="C108" s="174"/>
      <c r="D108" s="180" t="s">
        <v>147</v>
      </c>
      <c r="E108" s="181"/>
      <c r="F108" s="170"/>
      <c r="G108" s="171">
        <v>1</v>
      </c>
      <c r="H108" s="171">
        <f t="shared" si="11"/>
        <v>1</v>
      </c>
    </row>
    <row r="109" spans="1:8" ht="12" customHeight="1" x14ac:dyDescent="0.25">
      <c r="A109" s="160"/>
      <c r="B109" s="160"/>
      <c r="C109" s="174"/>
      <c r="D109" s="180" t="s">
        <v>148</v>
      </c>
      <c r="E109" s="181"/>
      <c r="F109" s="170"/>
      <c r="G109" s="171"/>
      <c r="H109" s="171">
        <f t="shared" si="11"/>
        <v>0</v>
      </c>
    </row>
    <row r="110" spans="1:8" ht="12" customHeight="1" x14ac:dyDescent="0.25">
      <c r="A110" s="160"/>
      <c r="B110" s="160"/>
      <c r="C110" s="174"/>
      <c r="D110" s="180" t="s">
        <v>149</v>
      </c>
      <c r="E110" s="181"/>
      <c r="F110" s="170"/>
      <c r="G110" s="171"/>
      <c r="H110" s="171">
        <f t="shared" si="11"/>
        <v>0</v>
      </c>
    </row>
    <row r="111" spans="1:8" ht="12" customHeight="1" x14ac:dyDescent="0.25">
      <c r="A111" s="160"/>
      <c r="B111" s="160"/>
      <c r="C111" s="174"/>
      <c r="D111" s="180" t="s">
        <v>150</v>
      </c>
      <c r="E111" s="181"/>
      <c r="F111" s="170"/>
      <c r="G111" s="171"/>
      <c r="H111" s="171">
        <f t="shared" si="11"/>
        <v>0</v>
      </c>
    </row>
    <row r="112" spans="1:8" ht="12" customHeight="1" x14ac:dyDescent="0.25">
      <c r="A112" s="151"/>
      <c r="B112" s="151"/>
      <c r="C112" s="176"/>
      <c r="D112" s="180" t="s">
        <v>151</v>
      </c>
      <c r="E112" s="181"/>
      <c r="F112" s="170">
        <v>17</v>
      </c>
      <c r="G112" s="171">
        <v>6</v>
      </c>
      <c r="H112" s="171">
        <f t="shared" si="11"/>
        <v>23</v>
      </c>
    </row>
    <row r="113" spans="1:8" s="159" customFormat="1" ht="12" customHeight="1" x14ac:dyDescent="0.25">
      <c r="A113" s="150">
        <v>13</v>
      </c>
      <c r="B113" s="150" t="s">
        <v>161</v>
      </c>
      <c r="C113" s="177" t="s">
        <v>142</v>
      </c>
      <c r="D113" s="178"/>
      <c r="E113" s="179"/>
      <c r="F113" s="156">
        <v>2</v>
      </c>
      <c r="G113" s="157"/>
      <c r="H113" s="158"/>
    </row>
    <row r="114" spans="1:8" ht="12" customHeight="1" x14ac:dyDescent="0.25">
      <c r="A114" s="160"/>
      <c r="B114" s="160"/>
      <c r="C114" s="161" t="s">
        <v>143</v>
      </c>
      <c r="D114" s="162"/>
      <c r="E114" s="163"/>
      <c r="F114" s="164">
        <v>2</v>
      </c>
      <c r="G114" s="165"/>
      <c r="H114" s="166"/>
    </row>
    <row r="115" spans="1:8" ht="12" customHeight="1" x14ac:dyDescent="0.25">
      <c r="A115" s="160"/>
      <c r="B115" s="160"/>
      <c r="C115" s="167" t="s">
        <v>144</v>
      </c>
      <c r="D115" s="168"/>
      <c r="E115" s="169"/>
      <c r="F115" s="170">
        <f>SUM(F116:F121)</f>
        <v>83</v>
      </c>
      <c r="G115" s="170">
        <f>SUM(G116:G121)</f>
        <v>31</v>
      </c>
      <c r="H115" s="171">
        <f>SUM(F115+G115)</f>
        <v>114</v>
      </c>
    </row>
    <row r="116" spans="1:8" ht="12" customHeight="1" x14ac:dyDescent="0.25">
      <c r="A116" s="160"/>
      <c r="B116" s="160"/>
      <c r="C116" s="172" t="s">
        <v>145</v>
      </c>
      <c r="D116" s="173" t="s">
        <v>146</v>
      </c>
      <c r="E116" s="173"/>
      <c r="F116" s="170">
        <v>26</v>
      </c>
      <c r="G116" s="171">
        <v>9</v>
      </c>
      <c r="H116" s="171">
        <f t="shared" ref="H116:H121" si="12">SUM(F116+G116)</f>
        <v>35</v>
      </c>
    </row>
    <row r="117" spans="1:8" ht="12" customHeight="1" x14ac:dyDescent="0.25">
      <c r="A117" s="160"/>
      <c r="B117" s="160"/>
      <c r="C117" s="174"/>
      <c r="D117" s="180" t="s">
        <v>147</v>
      </c>
      <c r="E117" s="181"/>
      <c r="F117" s="170"/>
      <c r="G117" s="171">
        <v>1</v>
      </c>
      <c r="H117" s="171">
        <f t="shared" si="12"/>
        <v>1</v>
      </c>
    </row>
    <row r="118" spans="1:8" ht="12" customHeight="1" x14ac:dyDescent="0.25">
      <c r="A118" s="160"/>
      <c r="B118" s="160"/>
      <c r="C118" s="174"/>
      <c r="D118" s="180" t="s">
        <v>148</v>
      </c>
      <c r="E118" s="181"/>
      <c r="F118" s="170"/>
      <c r="G118" s="171">
        <v>4</v>
      </c>
      <c r="H118" s="171">
        <f t="shared" si="12"/>
        <v>4</v>
      </c>
    </row>
    <row r="119" spans="1:8" ht="12" customHeight="1" x14ac:dyDescent="0.25">
      <c r="A119" s="160"/>
      <c r="B119" s="160"/>
      <c r="C119" s="174"/>
      <c r="D119" s="180" t="s">
        <v>149</v>
      </c>
      <c r="E119" s="181"/>
      <c r="F119" s="170"/>
      <c r="G119" s="171"/>
      <c r="H119" s="171">
        <f t="shared" si="12"/>
        <v>0</v>
      </c>
    </row>
    <row r="120" spans="1:8" ht="12" customHeight="1" x14ac:dyDescent="0.25">
      <c r="A120" s="160"/>
      <c r="B120" s="160"/>
      <c r="C120" s="174"/>
      <c r="D120" s="180" t="s">
        <v>150</v>
      </c>
      <c r="E120" s="181"/>
      <c r="F120" s="170">
        <v>1</v>
      </c>
      <c r="G120" s="171"/>
      <c r="H120" s="171">
        <f t="shared" si="12"/>
        <v>1</v>
      </c>
    </row>
    <row r="121" spans="1:8" ht="12" customHeight="1" x14ac:dyDescent="0.25">
      <c r="A121" s="151"/>
      <c r="B121" s="151"/>
      <c r="C121" s="176"/>
      <c r="D121" s="180" t="s">
        <v>151</v>
      </c>
      <c r="E121" s="181"/>
      <c r="F121" s="170">
        <v>56</v>
      </c>
      <c r="G121" s="171">
        <v>17</v>
      </c>
      <c r="H121" s="171">
        <f t="shared" si="12"/>
        <v>73</v>
      </c>
    </row>
    <row r="122" spans="1:8" s="159" customFormat="1" ht="12" customHeight="1" x14ac:dyDescent="0.25">
      <c r="A122" s="150">
        <v>14</v>
      </c>
      <c r="B122" s="150" t="s">
        <v>162</v>
      </c>
      <c r="C122" s="177" t="s">
        <v>142</v>
      </c>
      <c r="D122" s="178"/>
      <c r="E122" s="179"/>
      <c r="F122" s="156">
        <v>1</v>
      </c>
      <c r="G122" s="157"/>
      <c r="H122" s="158"/>
    </row>
    <row r="123" spans="1:8" ht="12" customHeight="1" x14ac:dyDescent="0.25">
      <c r="A123" s="160"/>
      <c r="B123" s="160"/>
      <c r="C123" s="161" t="s">
        <v>143</v>
      </c>
      <c r="D123" s="162"/>
      <c r="E123" s="163"/>
      <c r="F123" s="164">
        <v>1</v>
      </c>
      <c r="G123" s="165"/>
      <c r="H123" s="166"/>
    </row>
    <row r="124" spans="1:8" ht="12" customHeight="1" x14ac:dyDescent="0.25">
      <c r="A124" s="160"/>
      <c r="B124" s="160"/>
      <c r="C124" s="167" t="s">
        <v>144</v>
      </c>
      <c r="D124" s="168"/>
      <c r="E124" s="169"/>
      <c r="F124" s="170">
        <f>SUM(F125:F130)</f>
        <v>0</v>
      </c>
      <c r="G124" s="170">
        <f>SUM(G125:G130)</f>
        <v>0</v>
      </c>
      <c r="H124" s="171">
        <f>SUM(F124+G124)</f>
        <v>0</v>
      </c>
    </row>
    <row r="125" spans="1:8" ht="12" customHeight="1" x14ac:dyDescent="0.25">
      <c r="A125" s="160"/>
      <c r="B125" s="160"/>
      <c r="C125" s="172" t="s">
        <v>145</v>
      </c>
      <c r="D125" s="173" t="s">
        <v>146</v>
      </c>
      <c r="E125" s="173"/>
      <c r="F125" s="170"/>
      <c r="G125" s="171"/>
      <c r="H125" s="171">
        <f t="shared" ref="H125:H130" si="13">SUM(F125+G125)</f>
        <v>0</v>
      </c>
    </row>
    <row r="126" spans="1:8" ht="12" customHeight="1" x14ac:dyDescent="0.25">
      <c r="A126" s="160"/>
      <c r="B126" s="160"/>
      <c r="C126" s="174"/>
      <c r="D126" s="180" t="s">
        <v>147</v>
      </c>
      <c r="E126" s="181"/>
      <c r="F126" s="170"/>
      <c r="G126" s="171"/>
      <c r="H126" s="171">
        <f t="shared" si="13"/>
        <v>0</v>
      </c>
    </row>
    <row r="127" spans="1:8" ht="12" customHeight="1" x14ac:dyDescent="0.25">
      <c r="A127" s="160"/>
      <c r="B127" s="160"/>
      <c r="C127" s="174"/>
      <c r="D127" s="180" t="s">
        <v>148</v>
      </c>
      <c r="E127" s="181"/>
      <c r="F127" s="170"/>
      <c r="G127" s="171"/>
      <c r="H127" s="171">
        <f t="shared" si="13"/>
        <v>0</v>
      </c>
    </row>
    <row r="128" spans="1:8" ht="12" customHeight="1" x14ac:dyDescent="0.25">
      <c r="A128" s="160"/>
      <c r="B128" s="160"/>
      <c r="C128" s="174"/>
      <c r="D128" s="180" t="s">
        <v>149</v>
      </c>
      <c r="E128" s="181"/>
      <c r="F128" s="170"/>
      <c r="G128" s="171"/>
      <c r="H128" s="171">
        <f t="shared" si="13"/>
        <v>0</v>
      </c>
    </row>
    <row r="129" spans="1:8" ht="12" customHeight="1" x14ac:dyDescent="0.25">
      <c r="A129" s="160"/>
      <c r="B129" s="160"/>
      <c r="C129" s="174"/>
      <c r="D129" s="180" t="s">
        <v>150</v>
      </c>
      <c r="E129" s="181"/>
      <c r="F129" s="170"/>
      <c r="G129" s="171"/>
      <c r="H129" s="171">
        <f t="shared" si="13"/>
        <v>0</v>
      </c>
    </row>
    <row r="130" spans="1:8" ht="12" customHeight="1" x14ac:dyDescent="0.25">
      <c r="A130" s="151"/>
      <c r="B130" s="151"/>
      <c r="C130" s="176"/>
      <c r="D130" s="180" t="s">
        <v>151</v>
      </c>
      <c r="E130" s="181"/>
      <c r="F130" s="170"/>
      <c r="G130" s="171"/>
      <c r="H130" s="171">
        <f t="shared" si="13"/>
        <v>0</v>
      </c>
    </row>
    <row r="131" spans="1:8" s="159" customFormat="1" ht="12" customHeight="1" x14ac:dyDescent="0.25">
      <c r="A131" s="150">
        <v>15</v>
      </c>
      <c r="B131" s="150" t="s">
        <v>163</v>
      </c>
      <c r="C131" s="177" t="s">
        <v>142</v>
      </c>
      <c r="D131" s="178"/>
      <c r="E131" s="179"/>
      <c r="F131" s="156">
        <v>1</v>
      </c>
      <c r="G131" s="157"/>
      <c r="H131" s="158"/>
    </row>
    <row r="132" spans="1:8" ht="12" customHeight="1" x14ac:dyDescent="0.25">
      <c r="A132" s="160"/>
      <c r="B132" s="160"/>
      <c r="C132" s="161" t="s">
        <v>143</v>
      </c>
      <c r="D132" s="162"/>
      <c r="E132" s="163"/>
      <c r="F132" s="164">
        <v>1</v>
      </c>
      <c r="G132" s="165"/>
      <c r="H132" s="166"/>
    </row>
    <row r="133" spans="1:8" ht="12" customHeight="1" x14ac:dyDescent="0.25">
      <c r="A133" s="160"/>
      <c r="B133" s="160"/>
      <c r="C133" s="167" t="s">
        <v>144</v>
      </c>
      <c r="D133" s="168"/>
      <c r="E133" s="169"/>
      <c r="F133" s="170">
        <f>SUM(F134:F139)</f>
        <v>35</v>
      </c>
      <c r="G133" s="170">
        <f>SUM(G134:G139)</f>
        <v>27</v>
      </c>
      <c r="H133" s="171">
        <f>SUM(F133+G133)</f>
        <v>62</v>
      </c>
    </row>
    <row r="134" spans="1:8" ht="12" customHeight="1" x14ac:dyDescent="0.25">
      <c r="A134" s="160"/>
      <c r="B134" s="160"/>
      <c r="C134" s="172" t="s">
        <v>145</v>
      </c>
      <c r="D134" s="173" t="s">
        <v>146</v>
      </c>
      <c r="E134" s="173"/>
      <c r="F134" s="170">
        <v>12</v>
      </c>
      <c r="G134" s="171">
        <v>24</v>
      </c>
      <c r="H134" s="171">
        <f t="shared" ref="H134:H139" si="14">SUM(F134+G134)</f>
        <v>36</v>
      </c>
    </row>
    <row r="135" spans="1:8" ht="12" customHeight="1" x14ac:dyDescent="0.25">
      <c r="A135" s="160"/>
      <c r="B135" s="160"/>
      <c r="C135" s="174"/>
      <c r="D135" s="180" t="s">
        <v>147</v>
      </c>
      <c r="E135" s="181"/>
      <c r="F135" s="170"/>
      <c r="G135" s="171"/>
      <c r="H135" s="171">
        <f t="shared" si="14"/>
        <v>0</v>
      </c>
    </row>
    <row r="136" spans="1:8" ht="12" customHeight="1" x14ac:dyDescent="0.25">
      <c r="A136" s="160"/>
      <c r="B136" s="160"/>
      <c r="C136" s="174"/>
      <c r="D136" s="180" t="s">
        <v>148</v>
      </c>
      <c r="E136" s="181"/>
      <c r="F136" s="170"/>
      <c r="G136" s="171"/>
      <c r="H136" s="171">
        <f t="shared" si="14"/>
        <v>0</v>
      </c>
    </row>
    <row r="137" spans="1:8" ht="12" customHeight="1" x14ac:dyDescent="0.25">
      <c r="A137" s="160"/>
      <c r="B137" s="160"/>
      <c r="C137" s="174"/>
      <c r="D137" s="180" t="s">
        <v>149</v>
      </c>
      <c r="E137" s="181"/>
      <c r="F137" s="170"/>
      <c r="G137" s="171"/>
      <c r="H137" s="171">
        <f t="shared" si="14"/>
        <v>0</v>
      </c>
    </row>
    <row r="138" spans="1:8" ht="12" customHeight="1" x14ac:dyDescent="0.25">
      <c r="A138" s="160"/>
      <c r="B138" s="160"/>
      <c r="C138" s="174"/>
      <c r="D138" s="180" t="s">
        <v>150</v>
      </c>
      <c r="E138" s="181"/>
      <c r="F138" s="170"/>
      <c r="G138" s="171"/>
      <c r="H138" s="171">
        <f t="shared" si="14"/>
        <v>0</v>
      </c>
    </row>
    <row r="139" spans="1:8" ht="12" customHeight="1" x14ac:dyDescent="0.25">
      <c r="A139" s="151"/>
      <c r="B139" s="151"/>
      <c r="C139" s="176"/>
      <c r="D139" s="180" t="s">
        <v>151</v>
      </c>
      <c r="E139" s="181"/>
      <c r="F139" s="170">
        <v>23</v>
      </c>
      <c r="G139" s="171">
        <v>3</v>
      </c>
      <c r="H139" s="171">
        <f t="shared" si="14"/>
        <v>26</v>
      </c>
    </row>
    <row r="140" spans="1:8" s="159" customFormat="1" ht="12" customHeight="1" x14ac:dyDescent="0.25">
      <c r="A140" s="150"/>
      <c r="B140" s="192" t="s">
        <v>164</v>
      </c>
      <c r="C140" s="193" t="s">
        <v>142</v>
      </c>
      <c r="D140" s="193"/>
      <c r="E140" s="193"/>
      <c r="F140" s="156">
        <f t="shared" ref="F140:F148" si="15">SUM(F5+F14+F23+F32+F41+F50+F59+F77+F86+F113+F104+F95+F68+F131+F122)</f>
        <v>18</v>
      </c>
      <c r="G140" s="157"/>
      <c r="H140" s="158"/>
    </row>
    <row r="141" spans="1:8" ht="12" customHeight="1" x14ac:dyDescent="0.25">
      <c r="A141" s="160"/>
      <c r="B141" s="194"/>
      <c r="C141" s="195" t="s">
        <v>143</v>
      </c>
      <c r="D141" s="196"/>
      <c r="E141" s="197"/>
      <c r="F141" s="156">
        <f t="shared" si="15"/>
        <v>18</v>
      </c>
      <c r="G141" s="157"/>
      <c r="H141" s="158"/>
    </row>
    <row r="142" spans="1:8" x14ac:dyDescent="0.25">
      <c r="A142" s="160"/>
      <c r="B142" s="194"/>
      <c r="C142" s="198" t="s">
        <v>144</v>
      </c>
      <c r="D142" s="199"/>
      <c r="E142" s="200"/>
      <c r="F142" s="201">
        <f t="shared" si="15"/>
        <v>487</v>
      </c>
      <c r="G142" s="201">
        <f t="shared" ref="G142:H148" si="16">SUM(G7+G16+G25+G34+G43+G52+G61+G79+G88+G115+G106+G97+G70+G133+G124)</f>
        <v>181</v>
      </c>
      <c r="H142" s="201">
        <f t="shared" si="16"/>
        <v>668</v>
      </c>
    </row>
    <row r="143" spans="1:8" ht="15" customHeight="1" x14ac:dyDescent="0.25">
      <c r="A143" s="160"/>
      <c r="B143" s="194"/>
      <c r="C143" s="202" t="s">
        <v>145</v>
      </c>
      <c r="D143" s="203" t="s">
        <v>146</v>
      </c>
      <c r="E143" s="203"/>
      <c r="F143" s="201">
        <f t="shared" si="15"/>
        <v>229</v>
      </c>
      <c r="G143" s="201">
        <f t="shared" si="16"/>
        <v>88</v>
      </c>
      <c r="H143" s="201">
        <f t="shared" si="16"/>
        <v>317</v>
      </c>
    </row>
    <row r="144" spans="1:8" ht="12" customHeight="1" x14ac:dyDescent="0.25">
      <c r="A144" s="160"/>
      <c r="B144" s="194"/>
      <c r="C144" s="204"/>
      <c r="D144" s="205" t="s">
        <v>147</v>
      </c>
      <c r="E144" s="206"/>
      <c r="F144" s="201">
        <f t="shared" si="15"/>
        <v>41</v>
      </c>
      <c r="G144" s="201">
        <f t="shared" si="16"/>
        <v>12</v>
      </c>
      <c r="H144" s="201">
        <f t="shared" si="16"/>
        <v>53</v>
      </c>
    </row>
    <row r="145" spans="1:8" ht="12" customHeight="1" x14ac:dyDescent="0.25">
      <c r="A145" s="160"/>
      <c r="B145" s="194"/>
      <c r="C145" s="204"/>
      <c r="D145" s="205" t="s">
        <v>148</v>
      </c>
      <c r="E145" s="206"/>
      <c r="F145" s="201">
        <f t="shared" si="15"/>
        <v>20</v>
      </c>
      <c r="G145" s="201">
        <f t="shared" si="16"/>
        <v>22</v>
      </c>
      <c r="H145" s="201">
        <f t="shared" si="16"/>
        <v>42</v>
      </c>
    </row>
    <row r="146" spans="1:8" ht="12" customHeight="1" x14ac:dyDescent="0.25">
      <c r="A146" s="160"/>
      <c r="B146" s="194"/>
      <c r="C146" s="204"/>
      <c r="D146" s="205" t="s">
        <v>149</v>
      </c>
      <c r="E146" s="206"/>
      <c r="F146" s="201">
        <f t="shared" si="15"/>
        <v>13</v>
      </c>
      <c r="G146" s="201">
        <f t="shared" si="16"/>
        <v>0</v>
      </c>
      <c r="H146" s="201">
        <f t="shared" si="16"/>
        <v>13</v>
      </c>
    </row>
    <row r="147" spans="1:8" ht="12" customHeight="1" x14ac:dyDescent="0.25">
      <c r="A147" s="160"/>
      <c r="B147" s="194"/>
      <c r="C147" s="204"/>
      <c r="D147" s="205" t="s">
        <v>150</v>
      </c>
      <c r="E147" s="206"/>
      <c r="F147" s="201">
        <f t="shared" si="15"/>
        <v>14</v>
      </c>
      <c r="G147" s="201">
        <f t="shared" si="16"/>
        <v>7</v>
      </c>
      <c r="H147" s="201">
        <f t="shared" si="16"/>
        <v>21</v>
      </c>
    </row>
    <row r="148" spans="1:8" ht="12" customHeight="1" x14ac:dyDescent="0.25">
      <c r="A148" s="151"/>
      <c r="B148" s="207"/>
      <c r="C148" s="208"/>
      <c r="D148" s="205" t="s">
        <v>151</v>
      </c>
      <c r="E148" s="206"/>
      <c r="F148" s="201">
        <f t="shared" si="15"/>
        <v>215</v>
      </c>
      <c r="G148" s="201">
        <f t="shared" si="16"/>
        <v>52</v>
      </c>
      <c r="H148" s="201">
        <f t="shared" si="16"/>
        <v>267</v>
      </c>
    </row>
    <row r="149" spans="1:8" ht="29.25" customHeight="1" x14ac:dyDescent="0.25">
      <c r="A149" s="209" t="s">
        <v>165</v>
      </c>
      <c r="B149" s="209"/>
      <c r="C149" s="209"/>
      <c r="D149" s="209"/>
      <c r="E149" s="209"/>
      <c r="F149" s="210"/>
    </row>
    <row r="150" spans="1:8" ht="46.5" customHeight="1" x14ac:dyDescent="0.25">
      <c r="A150" s="211" t="s">
        <v>166</v>
      </c>
      <c r="B150" s="211"/>
      <c r="C150" s="211"/>
      <c r="D150" s="211"/>
      <c r="E150" s="211"/>
      <c r="F150" s="211"/>
      <c r="G150" s="211"/>
      <c r="H150" s="211"/>
    </row>
    <row r="151" spans="1:8" ht="45" customHeight="1" x14ac:dyDescent="0.25">
      <c r="A151" s="211" t="s">
        <v>167</v>
      </c>
      <c r="B151" s="211"/>
      <c r="C151" s="211"/>
      <c r="D151" s="211"/>
      <c r="E151" s="211"/>
      <c r="F151" s="211"/>
      <c r="G151" s="211"/>
      <c r="H151" s="211"/>
    </row>
    <row r="152" spans="1:8" ht="48" customHeight="1" x14ac:dyDescent="0.25">
      <c r="A152" s="211" t="s">
        <v>168</v>
      </c>
      <c r="B152" s="211"/>
      <c r="C152" s="211"/>
      <c r="D152" s="211"/>
      <c r="E152" s="211"/>
      <c r="F152" s="211"/>
      <c r="G152" s="211"/>
      <c r="H152" s="211"/>
    </row>
    <row r="153" spans="1:8" ht="36" customHeight="1" x14ac:dyDescent="0.25">
      <c r="A153" s="113"/>
      <c r="B153" s="113"/>
      <c r="C153" s="113"/>
      <c r="D153" s="113"/>
      <c r="E153" s="113"/>
      <c r="F153" s="113"/>
    </row>
  </sheetData>
  <mergeCells count="235">
    <mergeCell ref="A149:F149"/>
    <mergeCell ref="A150:H150"/>
    <mergeCell ref="A151:H151"/>
    <mergeCell ref="A152:H152"/>
    <mergeCell ref="A153:F153"/>
    <mergeCell ref="F140:H140"/>
    <mergeCell ref="C141:E141"/>
    <mergeCell ref="F141:H141"/>
    <mergeCell ref="C142:E142"/>
    <mergeCell ref="C143:C148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A140:A148"/>
    <mergeCell ref="B140:B148"/>
    <mergeCell ref="C140:E140"/>
    <mergeCell ref="D148:E148"/>
    <mergeCell ref="A131:A139"/>
    <mergeCell ref="B131:B139"/>
    <mergeCell ref="C131:E131"/>
    <mergeCell ref="F131:H131"/>
    <mergeCell ref="C132:E132"/>
    <mergeCell ref="F132:H132"/>
    <mergeCell ref="C133:E133"/>
    <mergeCell ref="C134:C139"/>
    <mergeCell ref="D134:E134"/>
    <mergeCell ref="D135:E135"/>
    <mergeCell ref="F122:H122"/>
    <mergeCell ref="C123:E123"/>
    <mergeCell ref="F123:H123"/>
    <mergeCell ref="C124:E124"/>
    <mergeCell ref="C125:C130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A122:A130"/>
    <mergeCell ref="B122:B130"/>
    <mergeCell ref="C122:E122"/>
    <mergeCell ref="D130:E130"/>
    <mergeCell ref="A113:A121"/>
    <mergeCell ref="B113:B121"/>
    <mergeCell ref="C113:E113"/>
    <mergeCell ref="F113:H113"/>
    <mergeCell ref="C114:E114"/>
    <mergeCell ref="F114:H114"/>
    <mergeCell ref="C115:E115"/>
    <mergeCell ref="C116:C121"/>
    <mergeCell ref="D116:E116"/>
    <mergeCell ref="D117:E117"/>
    <mergeCell ref="F104:H104"/>
    <mergeCell ref="C105:E105"/>
    <mergeCell ref="F105:H105"/>
    <mergeCell ref="C106:E106"/>
    <mergeCell ref="C107:C112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A104:A112"/>
    <mergeCell ref="B104:B112"/>
    <mergeCell ref="C104:E104"/>
    <mergeCell ref="D112:E112"/>
    <mergeCell ref="A95:A103"/>
    <mergeCell ref="B95:B103"/>
    <mergeCell ref="C95:E95"/>
    <mergeCell ref="F95:H95"/>
    <mergeCell ref="C96:E96"/>
    <mergeCell ref="F96:H96"/>
    <mergeCell ref="C97:E97"/>
    <mergeCell ref="C98:C103"/>
    <mergeCell ref="D98:E98"/>
    <mergeCell ref="D99:E99"/>
    <mergeCell ref="F86:H86"/>
    <mergeCell ref="C87:E87"/>
    <mergeCell ref="F87:H87"/>
    <mergeCell ref="C88:E88"/>
    <mergeCell ref="C89:C94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A86:A94"/>
    <mergeCell ref="B86:B94"/>
    <mergeCell ref="C86:E86"/>
    <mergeCell ref="D94:E94"/>
    <mergeCell ref="A77:A85"/>
    <mergeCell ref="B77:B85"/>
    <mergeCell ref="C77:E77"/>
    <mergeCell ref="F77:H77"/>
    <mergeCell ref="C78:E78"/>
    <mergeCell ref="F78:H78"/>
    <mergeCell ref="C79:E79"/>
    <mergeCell ref="C80:C85"/>
    <mergeCell ref="D80:E80"/>
    <mergeCell ref="D81:E81"/>
    <mergeCell ref="F68:H68"/>
    <mergeCell ref="C69:E69"/>
    <mergeCell ref="F69:H69"/>
    <mergeCell ref="C70:E70"/>
    <mergeCell ref="C71:C76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A68:A76"/>
    <mergeCell ref="B68:B76"/>
    <mergeCell ref="C68:E68"/>
    <mergeCell ref="D76:E76"/>
    <mergeCell ref="A59:A67"/>
    <mergeCell ref="B59:B67"/>
    <mergeCell ref="C59:E59"/>
    <mergeCell ref="F59:H59"/>
    <mergeCell ref="C60:E60"/>
    <mergeCell ref="F60:H60"/>
    <mergeCell ref="C61:E61"/>
    <mergeCell ref="C62:C67"/>
    <mergeCell ref="D62:E62"/>
    <mergeCell ref="D63:E63"/>
    <mergeCell ref="F50:H50"/>
    <mergeCell ref="C51:E51"/>
    <mergeCell ref="F51:H51"/>
    <mergeCell ref="C52:E52"/>
    <mergeCell ref="C53:C58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A50:A58"/>
    <mergeCell ref="B50:B58"/>
    <mergeCell ref="C50:E50"/>
    <mergeCell ref="D58:E58"/>
    <mergeCell ref="A41:A49"/>
    <mergeCell ref="B41:B49"/>
    <mergeCell ref="C41:E41"/>
    <mergeCell ref="F41:H41"/>
    <mergeCell ref="C42:E42"/>
    <mergeCell ref="F42:H42"/>
    <mergeCell ref="C43:E43"/>
    <mergeCell ref="C44:C49"/>
    <mergeCell ref="D44:E44"/>
    <mergeCell ref="D45:E45"/>
    <mergeCell ref="F32:H32"/>
    <mergeCell ref="C33:E33"/>
    <mergeCell ref="F33:H33"/>
    <mergeCell ref="C34:E34"/>
    <mergeCell ref="C35:C40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A32:A40"/>
    <mergeCell ref="B32:B40"/>
    <mergeCell ref="C32:E32"/>
    <mergeCell ref="D40:E40"/>
    <mergeCell ref="A23:A31"/>
    <mergeCell ref="B23:B31"/>
    <mergeCell ref="C23:E23"/>
    <mergeCell ref="F23:H23"/>
    <mergeCell ref="C24:E24"/>
    <mergeCell ref="F24:H24"/>
    <mergeCell ref="C25:E25"/>
    <mergeCell ref="C26:C31"/>
    <mergeCell ref="D26:E26"/>
    <mergeCell ref="D27:E27"/>
    <mergeCell ref="F14:H14"/>
    <mergeCell ref="C15:E15"/>
    <mergeCell ref="F15:H15"/>
    <mergeCell ref="C16:E16"/>
    <mergeCell ref="C17:C22"/>
    <mergeCell ref="D17:E17"/>
    <mergeCell ref="D18:E18"/>
    <mergeCell ref="D19:E19"/>
    <mergeCell ref="D20:E20"/>
    <mergeCell ref="D21:E21"/>
    <mergeCell ref="D10:E10"/>
    <mergeCell ref="D11:E11"/>
    <mergeCell ref="D12:E12"/>
    <mergeCell ref="D13:E13"/>
    <mergeCell ref="A14:A22"/>
    <mergeCell ref="B14:B22"/>
    <mergeCell ref="C14:E14"/>
    <mergeCell ref="D22:E22"/>
    <mergeCell ref="A5:A13"/>
    <mergeCell ref="B5:B13"/>
    <mergeCell ref="C5:E5"/>
    <mergeCell ref="F5:H5"/>
    <mergeCell ref="C6:E6"/>
    <mergeCell ref="F6:H6"/>
    <mergeCell ref="C7:E7"/>
    <mergeCell ref="C8:C13"/>
    <mergeCell ref="D8:E8"/>
    <mergeCell ref="D9:E9"/>
    <mergeCell ref="A1:F1"/>
    <mergeCell ref="A2:F2"/>
    <mergeCell ref="A3:A4"/>
    <mergeCell ref="B3:B4"/>
    <mergeCell ref="C3:E4"/>
    <mergeCell ref="F3:H3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D42C-5A3D-4E39-9195-23CCC38EE3CF}">
  <dimension ref="A1:F130"/>
  <sheetViews>
    <sheetView topLeftCell="A58" workbookViewId="0">
      <selection activeCell="O39" sqref="O39"/>
    </sheetView>
  </sheetViews>
  <sheetFormatPr defaultRowHeight="14.25" x14ac:dyDescent="0.25"/>
  <cols>
    <col min="1" max="1" width="3.7109375" style="110" customWidth="1"/>
    <col min="2" max="2" width="19.140625" style="110" customWidth="1"/>
    <col min="3" max="3" width="4" style="212" customWidth="1"/>
    <col min="4" max="4" width="9.140625" style="212"/>
    <col min="5" max="5" width="27.85546875" style="212" customWidth="1"/>
    <col min="6" max="6" width="11.42578125" style="110" bestFit="1" customWidth="1"/>
    <col min="7" max="256" width="9.140625" style="110"/>
    <col min="257" max="257" width="3.7109375" style="110" customWidth="1"/>
    <col min="258" max="258" width="19.140625" style="110" customWidth="1"/>
    <col min="259" max="259" width="4" style="110" customWidth="1"/>
    <col min="260" max="260" width="9.140625" style="110"/>
    <col min="261" max="261" width="27.85546875" style="110" customWidth="1"/>
    <col min="262" max="262" width="11.42578125" style="110" bestFit="1" customWidth="1"/>
    <col min="263" max="512" width="9.140625" style="110"/>
    <col min="513" max="513" width="3.7109375" style="110" customWidth="1"/>
    <col min="514" max="514" width="19.140625" style="110" customWidth="1"/>
    <col min="515" max="515" width="4" style="110" customWidth="1"/>
    <col min="516" max="516" width="9.140625" style="110"/>
    <col min="517" max="517" width="27.85546875" style="110" customWidth="1"/>
    <col min="518" max="518" width="11.42578125" style="110" bestFit="1" customWidth="1"/>
    <col min="519" max="768" width="9.140625" style="110"/>
    <col min="769" max="769" width="3.7109375" style="110" customWidth="1"/>
    <col min="770" max="770" width="19.140625" style="110" customWidth="1"/>
    <col min="771" max="771" width="4" style="110" customWidth="1"/>
    <col min="772" max="772" width="9.140625" style="110"/>
    <col min="773" max="773" width="27.85546875" style="110" customWidth="1"/>
    <col min="774" max="774" width="11.42578125" style="110" bestFit="1" customWidth="1"/>
    <col min="775" max="1024" width="9.140625" style="110"/>
    <col min="1025" max="1025" width="3.7109375" style="110" customWidth="1"/>
    <col min="1026" max="1026" width="19.140625" style="110" customWidth="1"/>
    <col min="1027" max="1027" width="4" style="110" customWidth="1"/>
    <col min="1028" max="1028" width="9.140625" style="110"/>
    <col min="1029" max="1029" width="27.85546875" style="110" customWidth="1"/>
    <col min="1030" max="1030" width="11.42578125" style="110" bestFit="1" customWidth="1"/>
    <col min="1031" max="1280" width="9.140625" style="110"/>
    <col min="1281" max="1281" width="3.7109375" style="110" customWidth="1"/>
    <col min="1282" max="1282" width="19.140625" style="110" customWidth="1"/>
    <col min="1283" max="1283" width="4" style="110" customWidth="1"/>
    <col min="1284" max="1284" width="9.140625" style="110"/>
    <col min="1285" max="1285" width="27.85546875" style="110" customWidth="1"/>
    <col min="1286" max="1286" width="11.42578125" style="110" bestFit="1" customWidth="1"/>
    <col min="1287" max="1536" width="9.140625" style="110"/>
    <col min="1537" max="1537" width="3.7109375" style="110" customWidth="1"/>
    <col min="1538" max="1538" width="19.140625" style="110" customWidth="1"/>
    <col min="1539" max="1539" width="4" style="110" customWidth="1"/>
    <col min="1540" max="1540" width="9.140625" style="110"/>
    <col min="1541" max="1541" width="27.85546875" style="110" customWidth="1"/>
    <col min="1542" max="1542" width="11.42578125" style="110" bestFit="1" customWidth="1"/>
    <col min="1543" max="1792" width="9.140625" style="110"/>
    <col min="1793" max="1793" width="3.7109375" style="110" customWidth="1"/>
    <col min="1794" max="1794" width="19.140625" style="110" customWidth="1"/>
    <col min="1795" max="1795" width="4" style="110" customWidth="1"/>
    <col min="1796" max="1796" width="9.140625" style="110"/>
    <col min="1797" max="1797" width="27.85546875" style="110" customWidth="1"/>
    <col min="1798" max="1798" width="11.42578125" style="110" bestFit="1" customWidth="1"/>
    <col min="1799" max="2048" width="9.140625" style="110"/>
    <col min="2049" max="2049" width="3.7109375" style="110" customWidth="1"/>
    <col min="2050" max="2050" width="19.140625" style="110" customWidth="1"/>
    <col min="2051" max="2051" width="4" style="110" customWidth="1"/>
    <col min="2052" max="2052" width="9.140625" style="110"/>
    <col min="2053" max="2053" width="27.85546875" style="110" customWidth="1"/>
    <col min="2054" max="2054" width="11.42578125" style="110" bestFit="1" customWidth="1"/>
    <col min="2055" max="2304" width="9.140625" style="110"/>
    <col min="2305" max="2305" width="3.7109375" style="110" customWidth="1"/>
    <col min="2306" max="2306" width="19.140625" style="110" customWidth="1"/>
    <col min="2307" max="2307" width="4" style="110" customWidth="1"/>
    <col min="2308" max="2308" width="9.140625" style="110"/>
    <col min="2309" max="2309" width="27.85546875" style="110" customWidth="1"/>
    <col min="2310" max="2310" width="11.42578125" style="110" bestFit="1" customWidth="1"/>
    <col min="2311" max="2560" width="9.140625" style="110"/>
    <col min="2561" max="2561" width="3.7109375" style="110" customWidth="1"/>
    <col min="2562" max="2562" width="19.140625" style="110" customWidth="1"/>
    <col min="2563" max="2563" width="4" style="110" customWidth="1"/>
    <col min="2564" max="2564" width="9.140625" style="110"/>
    <col min="2565" max="2565" width="27.85546875" style="110" customWidth="1"/>
    <col min="2566" max="2566" width="11.42578125" style="110" bestFit="1" customWidth="1"/>
    <col min="2567" max="2816" width="9.140625" style="110"/>
    <col min="2817" max="2817" width="3.7109375" style="110" customWidth="1"/>
    <col min="2818" max="2818" width="19.140625" style="110" customWidth="1"/>
    <col min="2819" max="2819" width="4" style="110" customWidth="1"/>
    <col min="2820" max="2820" width="9.140625" style="110"/>
    <col min="2821" max="2821" width="27.85546875" style="110" customWidth="1"/>
    <col min="2822" max="2822" width="11.42578125" style="110" bestFit="1" customWidth="1"/>
    <col min="2823" max="3072" width="9.140625" style="110"/>
    <col min="3073" max="3073" width="3.7109375" style="110" customWidth="1"/>
    <col min="3074" max="3074" width="19.140625" style="110" customWidth="1"/>
    <col min="3075" max="3075" width="4" style="110" customWidth="1"/>
    <col min="3076" max="3076" width="9.140625" style="110"/>
    <col min="3077" max="3077" width="27.85546875" style="110" customWidth="1"/>
    <col min="3078" max="3078" width="11.42578125" style="110" bestFit="1" customWidth="1"/>
    <col min="3079" max="3328" width="9.140625" style="110"/>
    <col min="3329" max="3329" width="3.7109375" style="110" customWidth="1"/>
    <col min="3330" max="3330" width="19.140625" style="110" customWidth="1"/>
    <col min="3331" max="3331" width="4" style="110" customWidth="1"/>
    <col min="3332" max="3332" width="9.140625" style="110"/>
    <col min="3333" max="3333" width="27.85546875" style="110" customWidth="1"/>
    <col min="3334" max="3334" width="11.42578125" style="110" bestFit="1" customWidth="1"/>
    <col min="3335" max="3584" width="9.140625" style="110"/>
    <col min="3585" max="3585" width="3.7109375" style="110" customWidth="1"/>
    <col min="3586" max="3586" width="19.140625" style="110" customWidth="1"/>
    <col min="3587" max="3587" width="4" style="110" customWidth="1"/>
    <col min="3588" max="3588" width="9.140625" style="110"/>
    <col min="3589" max="3589" width="27.85546875" style="110" customWidth="1"/>
    <col min="3590" max="3590" width="11.42578125" style="110" bestFit="1" customWidth="1"/>
    <col min="3591" max="3840" width="9.140625" style="110"/>
    <col min="3841" max="3841" width="3.7109375" style="110" customWidth="1"/>
    <col min="3842" max="3842" width="19.140625" style="110" customWidth="1"/>
    <col min="3843" max="3843" width="4" style="110" customWidth="1"/>
    <col min="3844" max="3844" width="9.140625" style="110"/>
    <col min="3845" max="3845" width="27.85546875" style="110" customWidth="1"/>
    <col min="3846" max="3846" width="11.42578125" style="110" bestFit="1" customWidth="1"/>
    <col min="3847" max="4096" width="9.140625" style="110"/>
    <col min="4097" max="4097" width="3.7109375" style="110" customWidth="1"/>
    <col min="4098" max="4098" width="19.140625" style="110" customWidth="1"/>
    <col min="4099" max="4099" width="4" style="110" customWidth="1"/>
    <col min="4100" max="4100" width="9.140625" style="110"/>
    <col min="4101" max="4101" width="27.85546875" style="110" customWidth="1"/>
    <col min="4102" max="4102" width="11.42578125" style="110" bestFit="1" customWidth="1"/>
    <col min="4103" max="4352" width="9.140625" style="110"/>
    <col min="4353" max="4353" width="3.7109375" style="110" customWidth="1"/>
    <col min="4354" max="4354" width="19.140625" style="110" customWidth="1"/>
    <col min="4355" max="4355" width="4" style="110" customWidth="1"/>
    <col min="4356" max="4356" width="9.140625" style="110"/>
    <col min="4357" max="4357" width="27.85546875" style="110" customWidth="1"/>
    <col min="4358" max="4358" width="11.42578125" style="110" bestFit="1" customWidth="1"/>
    <col min="4359" max="4608" width="9.140625" style="110"/>
    <col min="4609" max="4609" width="3.7109375" style="110" customWidth="1"/>
    <col min="4610" max="4610" width="19.140625" style="110" customWidth="1"/>
    <col min="4611" max="4611" width="4" style="110" customWidth="1"/>
    <col min="4612" max="4612" width="9.140625" style="110"/>
    <col min="4613" max="4613" width="27.85546875" style="110" customWidth="1"/>
    <col min="4614" max="4614" width="11.42578125" style="110" bestFit="1" customWidth="1"/>
    <col min="4615" max="4864" width="9.140625" style="110"/>
    <col min="4865" max="4865" width="3.7109375" style="110" customWidth="1"/>
    <col min="4866" max="4866" width="19.140625" style="110" customWidth="1"/>
    <col min="4867" max="4867" width="4" style="110" customWidth="1"/>
    <col min="4868" max="4868" width="9.140625" style="110"/>
    <col min="4869" max="4869" width="27.85546875" style="110" customWidth="1"/>
    <col min="4870" max="4870" width="11.42578125" style="110" bestFit="1" customWidth="1"/>
    <col min="4871" max="5120" width="9.140625" style="110"/>
    <col min="5121" max="5121" width="3.7109375" style="110" customWidth="1"/>
    <col min="5122" max="5122" width="19.140625" style="110" customWidth="1"/>
    <col min="5123" max="5123" width="4" style="110" customWidth="1"/>
    <col min="5124" max="5124" width="9.140625" style="110"/>
    <col min="5125" max="5125" width="27.85546875" style="110" customWidth="1"/>
    <col min="5126" max="5126" width="11.42578125" style="110" bestFit="1" customWidth="1"/>
    <col min="5127" max="5376" width="9.140625" style="110"/>
    <col min="5377" max="5377" width="3.7109375" style="110" customWidth="1"/>
    <col min="5378" max="5378" width="19.140625" style="110" customWidth="1"/>
    <col min="5379" max="5379" width="4" style="110" customWidth="1"/>
    <col min="5380" max="5380" width="9.140625" style="110"/>
    <col min="5381" max="5381" width="27.85546875" style="110" customWidth="1"/>
    <col min="5382" max="5382" width="11.42578125" style="110" bestFit="1" customWidth="1"/>
    <col min="5383" max="5632" width="9.140625" style="110"/>
    <col min="5633" max="5633" width="3.7109375" style="110" customWidth="1"/>
    <col min="5634" max="5634" width="19.140625" style="110" customWidth="1"/>
    <col min="5635" max="5635" width="4" style="110" customWidth="1"/>
    <col min="5636" max="5636" width="9.140625" style="110"/>
    <col min="5637" max="5637" width="27.85546875" style="110" customWidth="1"/>
    <col min="5638" max="5638" width="11.42578125" style="110" bestFit="1" customWidth="1"/>
    <col min="5639" max="5888" width="9.140625" style="110"/>
    <col min="5889" max="5889" width="3.7109375" style="110" customWidth="1"/>
    <col min="5890" max="5890" width="19.140625" style="110" customWidth="1"/>
    <col min="5891" max="5891" width="4" style="110" customWidth="1"/>
    <col min="5892" max="5892" width="9.140625" style="110"/>
    <col min="5893" max="5893" width="27.85546875" style="110" customWidth="1"/>
    <col min="5894" max="5894" width="11.42578125" style="110" bestFit="1" customWidth="1"/>
    <col min="5895" max="6144" width="9.140625" style="110"/>
    <col min="6145" max="6145" width="3.7109375" style="110" customWidth="1"/>
    <col min="6146" max="6146" width="19.140625" style="110" customWidth="1"/>
    <col min="6147" max="6147" width="4" style="110" customWidth="1"/>
    <col min="6148" max="6148" width="9.140625" style="110"/>
    <col min="6149" max="6149" width="27.85546875" style="110" customWidth="1"/>
    <col min="6150" max="6150" width="11.42578125" style="110" bestFit="1" customWidth="1"/>
    <col min="6151" max="6400" width="9.140625" style="110"/>
    <col min="6401" max="6401" width="3.7109375" style="110" customWidth="1"/>
    <col min="6402" max="6402" width="19.140625" style="110" customWidth="1"/>
    <col min="6403" max="6403" width="4" style="110" customWidth="1"/>
    <col min="6404" max="6404" width="9.140625" style="110"/>
    <col min="6405" max="6405" width="27.85546875" style="110" customWidth="1"/>
    <col min="6406" max="6406" width="11.42578125" style="110" bestFit="1" customWidth="1"/>
    <col min="6407" max="6656" width="9.140625" style="110"/>
    <col min="6657" max="6657" width="3.7109375" style="110" customWidth="1"/>
    <col min="6658" max="6658" width="19.140625" style="110" customWidth="1"/>
    <col min="6659" max="6659" width="4" style="110" customWidth="1"/>
    <col min="6660" max="6660" width="9.140625" style="110"/>
    <col min="6661" max="6661" width="27.85546875" style="110" customWidth="1"/>
    <col min="6662" max="6662" width="11.42578125" style="110" bestFit="1" customWidth="1"/>
    <col min="6663" max="6912" width="9.140625" style="110"/>
    <col min="6913" max="6913" width="3.7109375" style="110" customWidth="1"/>
    <col min="6914" max="6914" width="19.140625" style="110" customWidth="1"/>
    <col min="6915" max="6915" width="4" style="110" customWidth="1"/>
    <col min="6916" max="6916" width="9.140625" style="110"/>
    <col min="6917" max="6917" width="27.85546875" style="110" customWidth="1"/>
    <col min="6918" max="6918" width="11.42578125" style="110" bestFit="1" customWidth="1"/>
    <col min="6919" max="7168" width="9.140625" style="110"/>
    <col min="7169" max="7169" width="3.7109375" style="110" customWidth="1"/>
    <col min="7170" max="7170" width="19.140625" style="110" customWidth="1"/>
    <col min="7171" max="7171" width="4" style="110" customWidth="1"/>
    <col min="7172" max="7172" width="9.140625" style="110"/>
    <col min="7173" max="7173" width="27.85546875" style="110" customWidth="1"/>
    <col min="7174" max="7174" width="11.42578125" style="110" bestFit="1" customWidth="1"/>
    <col min="7175" max="7424" width="9.140625" style="110"/>
    <col min="7425" max="7425" width="3.7109375" style="110" customWidth="1"/>
    <col min="7426" max="7426" width="19.140625" style="110" customWidth="1"/>
    <col min="7427" max="7427" width="4" style="110" customWidth="1"/>
    <col min="7428" max="7428" width="9.140625" style="110"/>
    <col min="7429" max="7429" width="27.85546875" style="110" customWidth="1"/>
    <col min="7430" max="7430" width="11.42578125" style="110" bestFit="1" customWidth="1"/>
    <col min="7431" max="7680" width="9.140625" style="110"/>
    <col min="7681" max="7681" width="3.7109375" style="110" customWidth="1"/>
    <col min="7682" max="7682" width="19.140625" style="110" customWidth="1"/>
    <col min="7683" max="7683" width="4" style="110" customWidth="1"/>
    <col min="7684" max="7684" width="9.140625" style="110"/>
    <col min="7685" max="7685" width="27.85546875" style="110" customWidth="1"/>
    <col min="7686" max="7686" width="11.42578125" style="110" bestFit="1" customWidth="1"/>
    <col min="7687" max="7936" width="9.140625" style="110"/>
    <col min="7937" max="7937" width="3.7109375" style="110" customWidth="1"/>
    <col min="7938" max="7938" width="19.140625" style="110" customWidth="1"/>
    <col min="7939" max="7939" width="4" style="110" customWidth="1"/>
    <col min="7940" max="7940" width="9.140625" style="110"/>
    <col min="7941" max="7941" width="27.85546875" style="110" customWidth="1"/>
    <col min="7942" max="7942" width="11.42578125" style="110" bestFit="1" customWidth="1"/>
    <col min="7943" max="8192" width="9.140625" style="110"/>
    <col min="8193" max="8193" width="3.7109375" style="110" customWidth="1"/>
    <col min="8194" max="8194" width="19.140625" style="110" customWidth="1"/>
    <col min="8195" max="8195" width="4" style="110" customWidth="1"/>
    <col min="8196" max="8196" width="9.140625" style="110"/>
    <col min="8197" max="8197" width="27.85546875" style="110" customWidth="1"/>
    <col min="8198" max="8198" width="11.42578125" style="110" bestFit="1" customWidth="1"/>
    <col min="8199" max="8448" width="9.140625" style="110"/>
    <col min="8449" max="8449" width="3.7109375" style="110" customWidth="1"/>
    <col min="8450" max="8450" width="19.140625" style="110" customWidth="1"/>
    <col min="8451" max="8451" width="4" style="110" customWidth="1"/>
    <col min="8452" max="8452" width="9.140625" style="110"/>
    <col min="8453" max="8453" width="27.85546875" style="110" customWidth="1"/>
    <col min="8454" max="8454" width="11.42578125" style="110" bestFit="1" customWidth="1"/>
    <col min="8455" max="8704" width="9.140625" style="110"/>
    <col min="8705" max="8705" width="3.7109375" style="110" customWidth="1"/>
    <col min="8706" max="8706" width="19.140625" style="110" customWidth="1"/>
    <col min="8707" max="8707" width="4" style="110" customWidth="1"/>
    <col min="8708" max="8708" width="9.140625" style="110"/>
    <col min="8709" max="8709" width="27.85546875" style="110" customWidth="1"/>
    <col min="8710" max="8710" width="11.42578125" style="110" bestFit="1" customWidth="1"/>
    <col min="8711" max="8960" width="9.140625" style="110"/>
    <col min="8961" max="8961" width="3.7109375" style="110" customWidth="1"/>
    <col min="8962" max="8962" width="19.140625" style="110" customWidth="1"/>
    <col min="8963" max="8963" width="4" style="110" customWidth="1"/>
    <col min="8964" max="8964" width="9.140625" style="110"/>
    <col min="8965" max="8965" width="27.85546875" style="110" customWidth="1"/>
    <col min="8966" max="8966" width="11.42578125" style="110" bestFit="1" customWidth="1"/>
    <col min="8967" max="9216" width="9.140625" style="110"/>
    <col min="9217" max="9217" width="3.7109375" style="110" customWidth="1"/>
    <col min="9218" max="9218" width="19.140625" style="110" customWidth="1"/>
    <col min="9219" max="9219" width="4" style="110" customWidth="1"/>
    <col min="9220" max="9220" width="9.140625" style="110"/>
    <col min="9221" max="9221" width="27.85546875" style="110" customWidth="1"/>
    <col min="9222" max="9222" width="11.42578125" style="110" bestFit="1" customWidth="1"/>
    <col min="9223" max="9472" width="9.140625" style="110"/>
    <col min="9473" max="9473" width="3.7109375" style="110" customWidth="1"/>
    <col min="9474" max="9474" width="19.140625" style="110" customWidth="1"/>
    <col min="9475" max="9475" width="4" style="110" customWidth="1"/>
    <col min="9476" max="9476" width="9.140625" style="110"/>
    <col min="9477" max="9477" width="27.85546875" style="110" customWidth="1"/>
    <col min="9478" max="9478" width="11.42578125" style="110" bestFit="1" customWidth="1"/>
    <col min="9479" max="9728" width="9.140625" style="110"/>
    <col min="9729" max="9729" width="3.7109375" style="110" customWidth="1"/>
    <col min="9730" max="9730" width="19.140625" style="110" customWidth="1"/>
    <col min="9731" max="9731" width="4" style="110" customWidth="1"/>
    <col min="9732" max="9732" width="9.140625" style="110"/>
    <col min="9733" max="9733" width="27.85546875" style="110" customWidth="1"/>
    <col min="9734" max="9734" width="11.42578125" style="110" bestFit="1" customWidth="1"/>
    <col min="9735" max="9984" width="9.140625" style="110"/>
    <col min="9985" max="9985" width="3.7109375" style="110" customWidth="1"/>
    <col min="9986" max="9986" width="19.140625" style="110" customWidth="1"/>
    <col min="9987" max="9987" width="4" style="110" customWidth="1"/>
    <col min="9988" max="9988" width="9.140625" style="110"/>
    <col min="9989" max="9989" width="27.85546875" style="110" customWidth="1"/>
    <col min="9990" max="9990" width="11.42578125" style="110" bestFit="1" customWidth="1"/>
    <col min="9991" max="10240" width="9.140625" style="110"/>
    <col min="10241" max="10241" width="3.7109375" style="110" customWidth="1"/>
    <col min="10242" max="10242" width="19.140625" style="110" customWidth="1"/>
    <col min="10243" max="10243" width="4" style="110" customWidth="1"/>
    <col min="10244" max="10244" width="9.140625" style="110"/>
    <col min="10245" max="10245" width="27.85546875" style="110" customWidth="1"/>
    <col min="10246" max="10246" width="11.42578125" style="110" bestFit="1" customWidth="1"/>
    <col min="10247" max="10496" width="9.140625" style="110"/>
    <col min="10497" max="10497" width="3.7109375" style="110" customWidth="1"/>
    <col min="10498" max="10498" width="19.140625" style="110" customWidth="1"/>
    <col min="10499" max="10499" width="4" style="110" customWidth="1"/>
    <col min="10500" max="10500" width="9.140625" style="110"/>
    <col min="10501" max="10501" width="27.85546875" style="110" customWidth="1"/>
    <col min="10502" max="10502" width="11.42578125" style="110" bestFit="1" customWidth="1"/>
    <col min="10503" max="10752" width="9.140625" style="110"/>
    <col min="10753" max="10753" width="3.7109375" style="110" customWidth="1"/>
    <col min="10754" max="10754" width="19.140625" style="110" customWidth="1"/>
    <col min="10755" max="10755" width="4" style="110" customWidth="1"/>
    <col min="10756" max="10756" width="9.140625" style="110"/>
    <col min="10757" max="10757" width="27.85546875" style="110" customWidth="1"/>
    <col min="10758" max="10758" width="11.42578125" style="110" bestFit="1" customWidth="1"/>
    <col min="10759" max="11008" width="9.140625" style="110"/>
    <col min="11009" max="11009" width="3.7109375" style="110" customWidth="1"/>
    <col min="11010" max="11010" width="19.140625" style="110" customWidth="1"/>
    <col min="11011" max="11011" width="4" style="110" customWidth="1"/>
    <col min="11012" max="11012" width="9.140625" style="110"/>
    <col min="11013" max="11013" width="27.85546875" style="110" customWidth="1"/>
    <col min="11014" max="11014" width="11.42578125" style="110" bestFit="1" customWidth="1"/>
    <col min="11015" max="11264" width="9.140625" style="110"/>
    <col min="11265" max="11265" width="3.7109375" style="110" customWidth="1"/>
    <col min="11266" max="11266" width="19.140625" style="110" customWidth="1"/>
    <col min="11267" max="11267" width="4" style="110" customWidth="1"/>
    <col min="11268" max="11268" width="9.140625" style="110"/>
    <col min="11269" max="11269" width="27.85546875" style="110" customWidth="1"/>
    <col min="11270" max="11270" width="11.42578125" style="110" bestFit="1" customWidth="1"/>
    <col min="11271" max="11520" width="9.140625" style="110"/>
    <col min="11521" max="11521" width="3.7109375" style="110" customWidth="1"/>
    <col min="11522" max="11522" width="19.140625" style="110" customWidth="1"/>
    <col min="11523" max="11523" width="4" style="110" customWidth="1"/>
    <col min="11524" max="11524" width="9.140625" style="110"/>
    <col min="11525" max="11525" width="27.85546875" style="110" customWidth="1"/>
    <col min="11526" max="11526" width="11.42578125" style="110" bestFit="1" customWidth="1"/>
    <col min="11527" max="11776" width="9.140625" style="110"/>
    <col min="11777" max="11777" width="3.7109375" style="110" customWidth="1"/>
    <col min="11778" max="11778" width="19.140625" style="110" customWidth="1"/>
    <col min="11779" max="11779" width="4" style="110" customWidth="1"/>
    <col min="11780" max="11780" width="9.140625" style="110"/>
    <col min="11781" max="11781" width="27.85546875" style="110" customWidth="1"/>
    <col min="11782" max="11782" width="11.42578125" style="110" bestFit="1" customWidth="1"/>
    <col min="11783" max="12032" width="9.140625" style="110"/>
    <col min="12033" max="12033" width="3.7109375" style="110" customWidth="1"/>
    <col min="12034" max="12034" width="19.140625" style="110" customWidth="1"/>
    <col min="12035" max="12035" width="4" style="110" customWidth="1"/>
    <col min="12036" max="12036" width="9.140625" style="110"/>
    <col min="12037" max="12037" width="27.85546875" style="110" customWidth="1"/>
    <col min="12038" max="12038" width="11.42578125" style="110" bestFit="1" customWidth="1"/>
    <col min="12039" max="12288" width="9.140625" style="110"/>
    <col min="12289" max="12289" width="3.7109375" style="110" customWidth="1"/>
    <col min="12290" max="12290" width="19.140625" style="110" customWidth="1"/>
    <col min="12291" max="12291" width="4" style="110" customWidth="1"/>
    <col min="12292" max="12292" width="9.140625" style="110"/>
    <col min="12293" max="12293" width="27.85546875" style="110" customWidth="1"/>
    <col min="12294" max="12294" width="11.42578125" style="110" bestFit="1" customWidth="1"/>
    <col min="12295" max="12544" width="9.140625" style="110"/>
    <col min="12545" max="12545" width="3.7109375" style="110" customWidth="1"/>
    <col min="12546" max="12546" width="19.140625" style="110" customWidth="1"/>
    <col min="12547" max="12547" width="4" style="110" customWidth="1"/>
    <col min="12548" max="12548" width="9.140625" style="110"/>
    <col min="12549" max="12549" width="27.85546875" style="110" customWidth="1"/>
    <col min="12550" max="12550" width="11.42578125" style="110" bestFit="1" customWidth="1"/>
    <col min="12551" max="12800" width="9.140625" style="110"/>
    <col min="12801" max="12801" width="3.7109375" style="110" customWidth="1"/>
    <col min="12802" max="12802" width="19.140625" style="110" customWidth="1"/>
    <col min="12803" max="12803" width="4" style="110" customWidth="1"/>
    <col min="12804" max="12804" width="9.140625" style="110"/>
    <col min="12805" max="12805" width="27.85546875" style="110" customWidth="1"/>
    <col min="12806" max="12806" width="11.42578125" style="110" bestFit="1" customWidth="1"/>
    <col min="12807" max="13056" width="9.140625" style="110"/>
    <col min="13057" max="13057" width="3.7109375" style="110" customWidth="1"/>
    <col min="13058" max="13058" width="19.140625" style="110" customWidth="1"/>
    <col min="13059" max="13059" width="4" style="110" customWidth="1"/>
    <col min="13060" max="13060" width="9.140625" style="110"/>
    <col min="13061" max="13061" width="27.85546875" style="110" customWidth="1"/>
    <col min="13062" max="13062" width="11.42578125" style="110" bestFit="1" customWidth="1"/>
    <col min="13063" max="13312" width="9.140625" style="110"/>
    <col min="13313" max="13313" width="3.7109375" style="110" customWidth="1"/>
    <col min="13314" max="13314" width="19.140625" style="110" customWidth="1"/>
    <col min="13315" max="13315" width="4" style="110" customWidth="1"/>
    <col min="13316" max="13316" width="9.140625" style="110"/>
    <col min="13317" max="13317" width="27.85546875" style="110" customWidth="1"/>
    <col min="13318" max="13318" width="11.42578125" style="110" bestFit="1" customWidth="1"/>
    <col min="13319" max="13568" width="9.140625" style="110"/>
    <col min="13569" max="13569" width="3.7109375" style="110" customWidth="1"/>
    <col min="13570" max="13570" width="19.140625" style="110" customWidth="1"/>
    <col min="13571" max="13571" width="4" style="110" customWidth="1"/>
    <col min="13572" max="13572" width="9.140625" style="110"/>
    <col min="13573" max="13573" width="27.85546875" style="110" customWidth="1"/>
    <col min="13574" max="13574" width="11.42578125" style="110" bestFit="1" customWidth="1"/>
    <col min="13575" max="13824" width="9.140625" style="110"/>
    <col min="13825" max="13825" width="3.7109375" style="110" customWidth="1"/>
    <col min="13826" max="13826" width="19.140625" style="110" customWidth="1"/>
    <col min="13827" max="13827" width="4" style="110" customWidth="1"/>
    <col min="13828" max="13828" width="9.140625" style="110"/>
    <col min="13829" max="13829" width="27.85546875" style="110" customWidth="1"/>
    <col min="13830" max="13830" width="11.42578125" style="110" bestFit="1" customWidth="1"/>
    <col min="13831" max="14080" width="9.140625" style="110"/>
    <col min="14081" max="14081" width="3.7109375" style="110" customWidth="1"/>
    <col min="14082" max="14082" width="19.140625" style="110" customWidth="1"/>
    <col min="14083" max="14083" width="4" style="110" customWidth="1"/>
    <col min="14084" max="14084" width="9.140625" style="110"/>
    <col min="14085" max="14085" width="27.85546875" style="110" customWidth="1"/>
    <col min="14086" max="14086" width="11.42578125" style="110" bestFit="1" customWidth="1"/>
    <col min="14087" max="14336" width="9.140625" style="110"/>
    <col min="14337" max="14337" width="3.7109375" style="110" customWidth="1"/>
    <col min="14338" max="14338" width="19.140625" style="110" customWidth="1"/>
    <col min="14339" max="14339" width="4" style="110" customWidth="1"/>
    <col min="14340" max="14340" width="9.140625" style="110"/>
    <col min="14341" max="14341" width="27.85546875" style="110" customWidth="1"/>
    <col min="14342" max="14342" width="11.42578125" style="110" bestFit="1" customWidth="1"/>
    <col min="14343" max="14592" width="9.140625" style="110"/>
    <col min="14593" max="14593" width="3.7109375" style="110" customWidth="1"/>
    <col min="14594" max="14594" width="19.140625" style="110" customWidth="1"/>
    <col min="14595" max="14595" width="4" style="110" customWidth="1"/>
    <col min="14596" max="14596" width="9.140625" style="110"/>
    <col min="14597" max="14597" width="27.85546875" style="110" customWidth="1"/>
    <col min="14598" max="14598" width="11.42578125" style="110" bestFit="1" customWidth="1"/>
    <col min="14599" max="14848" width="9.140625" style="110"/>
    <col min="14849" max="14849" width="3.7109375" style="110" customWidth="1"/>
    <col min="14850" max="14850" width="19.140625" style="110" customWidth="1"/>
    <col min="14851" max="14851" width="4" style="110" customWidth="1"/>
    <col min="14852" max="14852" width="9.140625" style="110"/>
    <col min="14853" max="14853" width="27.85546875" style="110" customWidth="1"/>
    <col min="14854" max="14854" width="11.42578125" style="110" bestFit="1" customWidth="1"/>
    <col min="14855" max="15104" width="9.140625" style="110"/>
    <col min="15105" max="15105" width="3.7109375" style="110" customWidth="1"/>
    <col min="15106" max="15106" width="19.140625" style="110" customWidth="1"/>
    <col min="15107" max="15107" width="4" style="110" customWidth="1"/>
    <col min="15108" max="15108" width="9.140625" style="110"/>
    <col min="15109" max="15109" width="27.85546875" style="110" customWidth="1"/>
    <col min="15110" max="15110" width="11.42578125" style="110" bestFit="1" customWidth="1"/>
    <col min="15111" max="15360" width="9.140625" style="110"/>
    <col min="15361" max="15361" width="3.7109375" style="110" customWidth="1"/>
    <col min="15362" max="15362" width="19.140625" style="110" customWidth="1"/>
    <col min="15363" max="15363" width="4" style="110" customWidth="1"/>
    <col min="15364" max="15364" width="9.140625" style="110"/>
    <col min="15365" max="15365" width="27.85546875" style="110" customWidth="1"/>
    <col min="15366" max="15366" width="11.42578125" style="110" bestFit="1" customWidth="1"/>
    <col min="15367" max="15616" width="9.140625" style="110"/>
    <col min="15617" max="15617" width="3.7109375" style="110" customWidth="1"/>
    <col min="15618" max="15618" width="19.140625" style="110" customWidth="1"/>
    <col min="15619" max="15619" width="4" style="110" customWidth="1"/>
    <col min="15620" max="15620" width="9.140625" style="110"/>
    <col min="15621" max="15621" width="27.85546875" style="110" customWidth="1"/>
    <col min="15622" max="15622" width="11.42578125" style="110" bestFit="1" customWidth="1"/>
    <col min="15623" max="15872" width="9.140625" style="110"/>
    <col min="15873" max="15873" width="3.7109375" style="110" customWidth="1"/>
    <col min="15874" max="15874" width="19.140625" style="110" customWidth="1"/>
    <col min="15875" max="15875" width="4" style="110" customWidth="1"/>
    <col min="15876" max="15876" width="9.140625" style="110"/>
    <col min="15877" max="15877" width="27.85546875" style="110" customWidth="1"/>
    <col min="15878" max="15878" width="11.42578125" style="110" bestFit="1" customWidth="1"/>
    <col min="15879" max="16128" width="9.140625" style="110"/>
    <col min="16129" max="16129" width="3.7109375" style="110" customWidth="1"/>
    <col min="16130" max="16130" width="19.140625" style="110" customWidth="1"/>
    <col min="16131" max="16131" width="4" style="110" customWidth="1"/>
    <col min="16132" max="16132" width="9.140625" style="110"/>
    <col min="16133" max="16133" width="27.85546875" style="110" customWidth="1"/>
    <col min="16134" max="16134" width="11.42578125" style="110" bestFit="1" customWidth="1"/>
    <col min="16135" max="16384" width="9.140625" style="110"/>
  </cols>
  <sheetData>
    <row r="1" spans="1:6" ht="15.75" x14ac:dyDescent="0.25">
      <c r="A1" s="109" t="s">
        <v>169</v>
      </c>
      <c r="B1" s="109"/>
      <c r="C1" s="109"/>
      <c r="D1" s="109"/>
      <c r="E1" s="109"/>
      <c r="F1" s="109"/>
    </row>
    <row r="2" spans="1:6" ht="21" customHeight="1" x14ac:dyDescent="0.25">
      <c r="A2" s="152" t="s">
        <v>96</v>
      </c>
      <c r="B2" s="152"/>
      <c r="C2" s="152"/>
      <c r="D2" s="152"/>
      <c r="E2" s="152"/>
      <c r="F2" s="152"/>
    </row>
    <row r="3" spans="1:6" ht="42.75" x14ac:dyDescent="0.25">
      <c r="A3" s="171" t="s">
        <v>0</v>
      </c>
      <c r="B3" s="223" t="s">
        <v>136</v>
      </c>
      <c r="C3" s="117" t="s">
        <v>97</v>
      </c>
      <c r="D3" s="117"/>
      <c r="E3" s="117"/>
      <c r="F3" s="224" t="s">
        <v>101</v>
      </c>
    </row>
    <row r="4" spans="1:6" s="159" customFormat="1" ht="12" customHeight="1" x14ac:dyDescent="0.25">
      <c r="A4" s="225">
        <v>1</v>
      </c>
      <c r="B4" s="150" t="s">
        <v>170</v>
      </c>
      <c r="C4" s="226" t="s">
        <v>142</v>
      </c>
      <c r="D4" s="227"/>
      <c r="E4" s="228"/>
      <c r="F4" s="229">
        <v>1</v>
      </c>
    </row>
    <row r="5" spans="1:6" ht="12" customHeight="1" x14ac:dyDescent="0.25">
      <c r="A5" s="230"/>
      <c r="B5" s="160"/>
      <c r="C5" s="231" t="s">
        <v>143</v>
      </c>
      <c r="D5" s="232"/>
      <c r="E5" s="233"/>
      <c r="F5" s="171">
        <v>1</v>
      </c>
    </row>
    <row r="6" spans="1:6" ht="12" customHeight="1" x14ac:dyDescent="0.25">
      <c r="A6" s="230"/>
      <c r="B6" s="160"/>
      <c r="C6" s="234" t="s">
        <v>171</v>
      </c>
      <c r="D6" s="235"/>
      <c r="E6" s="236"/>
      <c r="F6" s="171">
        <f>SUM(F7:F12)</f>
        <v>0</v>
      </c>
    </row>
    <row r="7" spans="1:6" ht="12" customHeight="1" x14ac:dyDescent="0.25">
      <c r="A7" s="230"/>
      <c r="B7" s="160"/>
      <c r="C7" s="237" t="s">
        <v>145</v>
      </c>
      <c r="D7" s="238" t="s">
        <v>146</v>
      </c>
      <c r="E7" s="238"/>
      <c r="F7" s="171"/>
    </row>
    <row r="8" spans="1:6" x14ac:dyDescent="0.25">
      <c r="A8" s="230"/>
      <c r="B8" s="160"/>
      <c r="C8" s="239"/>
      <c r="D8" s="240" t="s">
        <v>147</v>
      </c>
      <c r="E8" s="240"/>
      <c r="F8" s="171"/>
    </row>
    <row r="9" spans="1:6" ht="12" customHeight="1" x14ac:dyDescent="0.25">
      <c r="A9" s="230"/>
      <c r="B9" s="160"/>
      <c r="C9" s="239"/>
      <c r="D9" s="240" t="s">
        <v>148</v>
      </c>
      <c r="E9" s="240"/>
      <c r="F9" s="171"/>
    </row>
    <row r="10" spans="1:6" x14ac:dyDescent="0.25">
      <c r="A10" s="230"/>
      <c r="B10" s="160"/>
      <c r="C10" s="239"/>
      <c r="D10" s="240" t="s">
        <v>149</v>
      </c>
      <c r="E10" s="240"/>
      <c r="F10" s="171"/>
    </row>
    <row r="11" spans="1:6" x14ac:dyDescent="0.25">
      <c r="A11" s="230"/>
      <c r="B11" s="160"/>
      <c r="C11" s="239"/>
      <c r="D11" s="240" t="s">
        <v>150</v>
      </c>
      <c r="E11" s="240"/>
      <c r="F11" s="171"/>
    </row>
    <row r="12" spans="1:6" ht="12" customHeight="1" x14ac:dyDescent="0.25">
      <c r="A12" s="241"/>
      <c r="B12" s="151"/>
      <c r="C12" s="242"/>
      <c r="D12" s="240" t="s">
        <v>151</v>
      </c>
      <c r="E12" s="240"/>
      <c r="F12" s="171"/>
    </row>
    <row r="13" spans="1:6" s="159" customFormat="1" ht="12" customHeight="1" x14ac:dyDescent="0.25">
      <c r="A13" s="225">
        <v>2</v>
      </c>
      <c r="B13" s="150" t="s">
        <v>172</v>
      </c>
      <c r="C13" s="243" t="s">
        <v>142</v>
      </c>
      <c r="D13" s="244"/>
      <c r="E13" s="245"/>
      <c r="F13" s="229">
        <v>3</v>
      </c>
    </row>
    <row r="14" spans="1:6" ht="12" customHeight="1" x14ac:dyDescent="0.25">
      <c r="A14" s="230"/>
      <c r="B14" s="160"/>
      <c r="C14" s="231" t="s">
        <v>143</v>
      </c>
      <c r="D14" s="232"/>
      <c r="E14" s="233"/>
      <c r="F14" s="171">
        <v>3</v>
      </c>
    </row>
    <row r="15" spans="1:6" ht="12" customHeight="1" x14ac:dyDescent="0.25">
      <c r="A15" s="230"/>
      <c r="B15" s="160"/>
      <c r="C15" s="234" t="s">
        <v>171</v>
      </c>
      <c r="D15" s="235"/>
      <c r="E15" s="236"/>
      <c r="F15" s="171">
        <f>SUM(F16:F21)</f>
        <v>70</v>
      </c>
    </row>
    <row r="16" spans="1:6" x14ac:dyDescent="0.25">
      <c r="A16" s="230"/>
      <c r="B16" s="160"/>
      <c r="C16" s="237" t="s">
        <v>145</v>
      </c>
      <c r="D16" s="238" t="s">
        <v>146</v>
      </c>
      <c r="E16" s="238"/>
      <c r="F16" s="171">
        <v>36</v>
      </c>
    </row>
    <row r="17" spans="1:6" ht="12" customHeight="1" x14ac:dyDescent="0.25">
      <c r="A17" s="230"/>
      <c r="B17" s="160"/>
      <c r="C17" s="239"/>
      <c r="D17" s="246" t="s">
        <v>147</v>
      </c>
      <c r="E17" s="247"/>
      <c r="F17" s="171"/>
    </row>
    <row r="18" spans="1:6" ht="12" customHeight="1" x14ac:dyDescent="0.25">
      <c r="A18" s="230"/>
      <c r="B18" s="160"/>
      <c r="C18" s="239"/>
      <c r="D18" s="246" t="s">
        <v>148</v>
      </c>
      <c r="E18" s="247"/>
      <c r="F18" s="171"/>
    </row>
    <row r="19" spans="1:6" ht="12" customHeight="1" x14ac:dyDescent="0.25">
      <c r="A19" s="230"/>
      <c r="B19" s="160"/>
      <c r="C19" s="239"/>
      <c r="D19" s="246" t="s">
        <v>149</v>
      </c>
      <c r="E19" s="247"/>
      <c r="F19" s="171"/>
    </row>
    <row r="20" spans="1:6" ht="12" customHeight="1" x14ac:dyDescent="0.25">
      <c r="A20" s="230"/>
      <c r="B20" s="160"/>
      <c r="C20" s="239"/>
      <c r="D20" s="246" t="s">
        <v>150</v>
      </c>
      <c r="E20" s="247"/>
      <c r="F20" s="171"/>
    </row>
    <row r="21" spans="1:6" ht="12" customHeight="1" x14ac:dyDescent="0.25">
      <c r="A21" s="241"/>
      <c r="B21" s="151"/>
      <c r="C21" s="242"/>
      <c r="D21" s="246" t="s">
        <v>151</v>
      </c>
      <c r="E21" s="247"/>
      <c r="F21" s="171">
        <v>34</v>
      </c>
    </row>
    <row r="22" spans="1:6" s="159" customFormat="1" ht="12" customHeight="1" x14ac:dyDescent="0.25">
      <c r="A22" s="225">
        <v>3</v>
      </c>
      <c r="B22" s="150" t="s">
        <v>173</v>
      </c>
      <c r="C22" s="243" t="s">
        <v>142</v>
      </c>
      <c r="D22" s="244"/>
      <c r="E22" s="245"/>
      <c r="F22" s="229">
        <v>0</v>
      </c>
    </row>
    <row r="23" spans="1:6" ht="12" customHeight="1" x14ac:dyDescent="0.25">
      <c r="A23" s="230"/>
      <c r="B23" s="160"/>
      <c r="C23" s="231" t="s">
        <v>143</v>
      </c>
      <c r="D23" s="232"/>
      <c r="E23" s="233"/>
      <c r="F23" s="171">
        <v>0</v>
      </c>
    </row>
    <row r="24" spans="1:6" ht="12" customHeight="1" x14ac:dyDescent="0.25">
      <c r="A24" s="230"/>
      <c r="B24" s="160"/>
      <c r="C24" s="246" t="s">
        <v>171</v>
      </c>
      <c r="D24" s="248"/>
      <c r="E24" s="247"/>
      <c r="F24" s="171">
        <f>SUM(F25:F30)</f>
        <v>0</v>
      </c>
    </row>
    <row r="25" spans="1:6" ht="12" customHeight="1" x14ac:dyDescent="0.25">
      <c r="A25" s="230"/>
      <c r="B25" s="160"/>
      <c r="C25" s="237" t="s">
        <v>145</v>
      </c>
      <c r="D25" s="238" t="s">
        <v>146</v>
      </c>
      <c r="E25" s="238"/>
      <c r="F25" s="171"/>
    </row>
    <row r="26" spans="1:6" ht="12" customHeight="1" x14ac:dyDescent="0.25">
      <c r="A26" s="230"/>
      <c r="B26" s="160"/>
      <c r="C26" s="239"/>
      <c r="D26" s="246" t="s">
        <v>147</v>
      </c>
      <c r="E26" s="247"/>
      <c r="F26" s="171"/>
    </row>
    <row r="27" spans="1:6" ht="12" customHeight="1" x14ac:dyDescent="0.25">
      <c r="A27" s="230"/>
      <c r="B27" s="160"/>
      <c r="C27" s="239"/>
      <c r="D27" s="246" t="s">
        <v>148</v>
      </c>
      <c r="E27" s="247"/>
      <c r="F27" s="171"/>
    </row>
    <row r="28" spans="1:6" ht="12" customHeight="1" x14ac:dyDescent="0.25">
      <c r="A28" s="230"/>
      <c r="B28" s="160"/>
      <c r="C28" s="239"/>
      <c r="D28" s="246" t="s">
        <v>149</v>
      </c>
      <c r="E28" s="247"/>
      <c r="F28" s="171"/>
    </row>
    <row r="29" spans="1:6" ht="12" customHeight="1" x14ac:dyDescent="0.25">
      <c r="A29" s="230"/>
      <c r="B29" s="160"/>
      <c r="C29" s="239"/>
      <c r="D29" s="246" t="s">
        <v>150</v>
      </c>
      <c r="E29" s="247"/>
      <c r="F29" s="171"/>
    </row>
    <row r="30" spans="1:6" ht="12" customHeight="1" x14ac:dyDescent="0.25">
      <c r="A30" s="241"/>
      <c r="B30" s="151"/>
      <c r="C30" s="242"/>
      <c r="D30" s="246" t="s">
        <v>151</v>
      </c>
      <c r="E30" s="247"/>
      <c r="F30" s="171"/>
    </row>
    <row r="31" spans="1:6" s="159" customFormat="1" ht="12" customHeight="1" x14ac:dyDescent="0.25">
      <c r="A31" s="225">
        <v>4</v>
      </c>
      <c r="B31" s="150" t="s">
        <v>174</v>
      </c>
      <c r="C31" s="243" t="s">
        <v>142</v>
      </c>
      <c r="D31" s="244"/>
      <c r="E31" s="245"/>
      <c r="F31" s="229">
        <v>1</v>
      </c>
    </row>
    <row r="32" spans="1:6" ht="12" customHeight="1" x14ac:dyDescent="0.25">
      <c r="A32" s="230"/>
      <c r="B32" s="160"/>
      <c r="C32" s="231" t="s">
        <v>143</v>
      </c>
      <c r="D32" s="232"/>
      <c r="E32" s="233"/>
      <c r="F32" s="171">
        <v>1</v>
      </c>
    </row>
    <row r="33" spans="1:6" ht="12" customHeight="1" x14ac:dyDescent="0.25">
      <c r="A33" s="230"/>
      <c r="B33" s="160"/>
      <c r="C33" s="246" t="s">
        <v>171</v>
      </c>
      <c r="D33" s="248"/>
      <c r="E33" s="247"/>
      <c r="F33" s="171">
        <f>SUM(F34:F39)</f>
        <v>48</v>
      </c>
    </row>
    <row r="34" spans="1:6" ht="12" customHeight="1" x14ac:dyDescent="0.25">
      <c r="A34" s="230"/>
      <c r="B34" s="160"/>
      <c r="C34" s="237" t="s">
        <v>145</v>
      </c>
      <c r="D34" s="238" t="s">
        <v>146</v>
      </c>
      <c r="E34" s="238"/>
      <c r="F34" s="171">
        <v>35</v>
      </c>
    </row>
    <row r="35" spans="1:6" ht="12" customHeight="1" x14ac:dyDescent="0.25">
      <c r="A35" s="230"/>
      <c r="B35" s="160"/>
      <c r="C35" s="239"/>
      <c r="D35" s="246" t="s">
        <v>147</v>
      </c>
      <c r="E35" s="247"/>
      <c r="F35" s="171">
        <v>7</v>
      </c>
    </row>
    <row r="36" spans="1:6" ht="12" customHeight="1" x14ac:dyDescent="0.25">
      <c r="A36" s="230"/>
      <c r="B36" s="160"/>
      <c r="C36" s="239"/>
      <c r="D36" s="246" t="s">
        <v>148</v>
      </c>
      <c r="E36" s="247"/>
      <c r="F36" s="171">
        <v>1</v>
      </c>
    </row>
    <row r="37" spans="1:6" ht="12" customHeight="1" x14ac:dyDescent="0.25">
      <c r="A37" s="230"/>
      <c r="B37" s="160"/>
      <c r="C37" s="239"/>
      <c r="D37" s="246" t="s">
        <v>149</v>
      </c>
      <c r="E37" s="247"/>
      <c r="F37" s="171"/>
    </row>
    <row r="38" spans="1:6" ht="12" customHeight="1" x14ac:dyDescent="0.25">
      <c r="A38" s="230"/>
      <c r="B38" s="160"/>
      <c r="C38" s="239"/>
      <c r="D38" s="246" t="s">
        <v>150</v>
      </c>
      <c r="E38" s="247"/>
      <c r="F38" s="171">
        <v>3</v>
      </c>
    </row>
    <row r="39" spans="1:6" ht="12" customHeight="1" x14ac:dyDescent="0.25">
      <c r="A39" s="241"/>
      <c r="B39" s="151"/>
      <c r="C39" s="242"/>
      <c r="D39" s="246" t="s">
        <v>151</v>
      </c>
      <c r="E39" s="247"/>
      <c r="F39" s="171">
        <v>2</v>
      </c>
    </row>
    <row r="40" spans="1:6" s="159" customFormat="1" ht="12" customHeight="1" x14ac:dyDescent="0.25">
      <c r="A40" s="225">
        <v>5</v>
      </c>
      <c r="B40" s="150" t="s">
        <v>175</v>
      </c>
      <c r="C40" s="243" t="s">
        <v>142</v>
      </c>
      <c r="D40" s="244"/>
      <c r="E40" s="245"/>
      <c r="F40" s="229">
        <v>0</v>
      </c>
    </row>
    <row r="41" spans="1:6" ht="12" customHeight="1" x14ac:dyDescent="0.25">
      <c r="A41" s="230"/>
      <c r="B41" s="160"/>
      <c r="C41" s="231" t="s">
        <v>143</v>
      </c>
      <c r="D41" s="232"/>
      <c r="E41" s="233"/>
      <c r="F41" s="171">
        <v>0</v>
      </c>
    </row>
    <row r="42" spans="1:6" ht="12" customHeight="1" x14ac:dyDescent="0.25">
      <c r="A42" s="230"/>
      <c r="B42" s="160"/>
      <c r="C42" s="234" t="s">
        <v>171</v>
      </c>
      <c r="D42" s="235"/>
      <c r="E42" s="236"/>
      <c r="F42" s="171">
        <f>SUM(F43:F48)</f>
        <v>2</v>
      </c>
    </row>
    <row r="43" spans="1:6" ht="12" customHeight="1" x14ac:dyDescent="0.25">
      <c r="A43" s="230"/>
      <c r="B43" s="160"/>
      <c r="C43" s="237" t="s">
        <v>145</v>
      </c>
      <c r="D43" s="238" t="s">
        <v>146</v>
      </c>
      <c r="E43" s="238"/>
      <c r="F43" s="171"/>
    </row>
    <row r="44" spans="1:6" ht="12" customHeight="1" x14ac:dyDescent="0.25">
      <c r="A44" s="230"/>
      <c r="B44" s="160"/>
      <c r="C44" s="239"/>
      <c r="D44" s="246" t="s">
        <v>147</v>
      </c>
      <c r="E44" s="247"/>
      <c r="F44" s="171"/>
    </row>
    <row r="45" spans="1:6" ht="12" customHeight="1" x14ac:dyDescent="0.25">
      <c r="A45" s="230"/>
      <c r="B45" s="160"/>
      <c r="C45" s="239"/>
      <c r="D45" s="246" t="s">
        <v>148</v>
      </c>
      <c r="E45" s="247"/>
      <c r="F45" s="171"/>
    </row>
    <row r="46" spans="1:6" ht="12" customHeight="1" x14ac:dyDescent="0.25">
      <c r="A46" s="230"/>
      <c r="B46" s="160"/>
      <c r="C46" s="239"/>
      <c r="D46" s="246" t="s">
        <v>149</v>
      </c>
      <c r="E46" s="247"/>
      <c r="F46" s="171"/>
    </row>
    <row r="47" spans="1:6" ht="12" customHeight="1" x14ac:dyDescent="0.25">
      <c r="A47" s="230"/>
      <c r="B47" s="160"/>
      <c r="C47" s="239"/>
      <c r="D47" s="246" t="s">
        <v>150</v>
      </c>
      <c r="E47" s="247"/>
      <c r="F47" s="171">
        <v>2</v>
      </c>
    </row>
    <row r="48" spans="1:6" ht="12" customHeight="1" x14ac:dyDescent="0.25">
      <c r="A48" s="241"/>
      <c r="B48" s="151"/>
      <c r="C48" s="242"/>
      <c r="D48" s="246" t="s">
        <v>151</v>
      </c>
      <c r="E48" s="247"/>
      <c r="F48" s="171"/>
    </row>
    <row r="49" spans="1:6" s="159" customFormat="1" ht="12" customHeight="1" x14ac:dyDescent="0.25">
      <c r="A49" s="225">
        <v>6</v>
      </c>
      <c r="B49" s="150" t="s">
        <v>176</v>
      </c>
      <c r="C49" s="243" t="s">
        <v>142</v>
      </c>
      <c r="D49" s="244"/>
      <c r="E49" s="245"/>
      <c r="F49" s="229">
        <v>3</v>
      </c>
    </row>
    <row r="50" spans="1:6" ht="12" customHeight="1" x14ac:dyDescent="0.25">
      <c r="A50" s="230"/>
      <c r="B50" s="160"/>
      <c r="C50" s="231" t="s">
        <v>143</v>
      </c>
      <c r="D50" s="232"/>
      <c r="E50" s="233"/>
      <c r="F50" s="171">
        <v>3</v>
      </c>
    </row>
    <row r="51" spans="1:6" ht="12" customHeight="1" x14ac:dyDescent="0.25">
      <c r="A51" s="230"/>
      <c r="B51" s="160"/>
      <c r="C51" s="246" t="s">
        <v>171</v>
      </c>
      <c r="D51" s="248"/>
      <c r="E51" s="247"/>
      <c r="F51" s="171">
        <f>SUM(F52:F57)</f>
        <v>70</v>
      </c>
    </row>
    <row r="52" spans="1:6" ht="12" customHeight="1" x14ac:dyDescent="0.25">
      <c r="A52" s="230"/>
      <c r="B52" s="160"/>
      <c r="C52" s="237" t="s">
        <v>145</v>
      </c>
      <c r="D52" s="238" t="s">
        <v>146</v>
      </c>
      <c r="E52" s="238"/>
      <c r="F52" s="171">
        <v>3</v>
      </c>
    </row>
    <row r="53" spans="1:6" ht="12" customHeight="1" x14ac:dyDescent="0.25">
      <c r="A53" s="230"/>
      <c r="B53" s="160"/>
      <c r="C53" s="239"/>
      <c r="D53" s="246" t="s">
        <v>147</v>
      </c>
      <c r="E53" s="247"/>
      <c r="F53" s="171">
        <v>32</v>
      </c>
    </row>
    <row r="54" spans="1:6" ht="12" customHeight="1" x14ac:dyDescent="0.25">
      <c r="A54" s="230"/>
      <c r="B54" s="160"/>
      <c r="C54" s="239"/>
      <c r="D54" s="246" t="s">
        <v>148</v>
      </c>
      <c r="E54" s="247"/>
      <c r="F54" s="171"/>
    </row>
    <row r="55" spans="1:6" ht="12" customHeight="1" x14ac:dyDescent="0.25">
      <c r="A55" s="230"/>
      <c r="B55" s="160"/>
      <c r="C55" s="239"/>
      <c r="D55" s="246" t="s">
        <v>149</v>
      </c>
      <c r="E55" s="247"/>
      <c r="F55" s="171"/>
    </row>
    <row r="56" spans="1:6" ht="12" customHeight="1" x14ac:dyDescent="0.25">
      <c r="A56" s="230"/>
      <c r="B56" s="160"/>
      <c r="C56" s="239"/>
      <c r="D56" s="246" t="s">
        <v>150</v>
      </c>
      <c r="E56" s="247"/>
      <c r="F56" s="171"/>
    </row>
    <row r="57" spans="1:6" ht="12" customHeight="1" x14ac:dyDescent="0.25">
      <c r="A57" s="241"/>
      <c r="B57" s="151"/>
      <c r="C57" s="242"/>
      <c r="D57" s="246" t="s">
        <v>151</v>
      </c>
      <c r="E57" s="247"/>
      <c r="F57" s="171">
        <v>35</v>
      </c>
    </row>
    <row r="58" spans="1:6" s="159" customFormat="1" ht="12" customHeight="1" x14ac:dyDescent="0.25">
      <c r="A58" s="225">
        <v>7</v>
      </c>
      <c r="B58" s="150" t="s">
        <v>177</v>
      </c>
      <c r="C58" s="249" t="s">
        <v>142</v>
      </c>
      <c r="D58" s="250"/>
      <c r="E58" s="251"/>
      <c r="F58" s="229">
        <v>3</v>
      </c>
    </row>
    <row r="59" spans="1:6" ht="12" customHeight="1" x14ac:dyDescent="0.25">
      <c r="A59" s="230"/>
      <c r="B59" s="160"/>
      <c r="C59" s="231" t="s">
        <v>143</v>
      </c>
      <c r="D59" s="232"/>
      <c r="E59" s="233"/>
      <c r="F59" s="171">
        <v>3</v>
      </c>
    </row>
    <row r="60" spans="1:6" ht="12" customHeight="1" x14ac:dyDescent="0.25">
      <c r="A60" s="230"/>
      <c r="B60" s="160"/>
      <c r="C60" s="246" t="s">
        <v>171</v>
      </c>
      <c r="D60" s="248"/>
      <c r="E60" s="247"/>
      <c r="F60" s="171">
        <f>SUM(F61:F66)</f>
        <v>107</v>
      </c>
    </row>
    <row r="61" spans="1:6" ht="12" customHeight="1" x14ac:dyDescent="0.25">
      <c r="A61" s="230"/>
      <c r="B61" s="160"/>
      <c r="C61" s="237" t="s">
        <v>145</v>
      </c>
      <c r="D61" s="238" t="s">
        <v>146</v>
      </c>
      <c r="E61" s="238"/>
      <c r="F61" s="171">
        <v>36</v>
      </c>
    </row>
    <row r="62" spans="1:6" ht="12" customHeight="1" x14ac:dyDescent="0.25">
      <c r="A62" s="230"/>
      <c r="B62" s="160"/>
      <c r="C62" s="239"/>
      <c r="D62" s="246" t="s">
        <v>147</v>
      </c>
      <c r="E62" s="247"/>
      <c r="F62" s="171">
        <v>23</v>
      </c>
    </row>
    <row r="63" spans="1:6" ht="12" customHeight="1" x14ac:dyDescent="0.25">
      <c r="A63" s="230"/>
      <c r="B63" s="160"/>
      <c r="C63" s="239"/>
      <c r="D63" s="246" t="s">
        <v>148</v>
      </c>
      <c r="E63" s="247"/>
      <c r="F63" s="171">
        <v>3</v>
      </c>
    </row>
    <row r="64" spans="1:6" ht="12" customHeight="1" x14ac:dyDescent="0.25">
      <c r="A64" s="230"/>
      <c r="B64" s="160"/>
      <c r="C64" s="239"/>
      <c r="D64" s="246" t="s">
        <v>149</v>
      </c>
      <c r="E64" s="247"/>
      <c r="F64" s="171"/>
    </row>
    <row r="65" spans="1:6" ht="12" customHeight="1" x14ac:dyDescent="0.25">
      <c r="A65" s="230"/>
      <c r="B65" s="160"/>
      <c r="C65" s="239"/>
      <c r="D65" s="246" t="s">
        <v>150</v>
      </c>
      <c r="E65" s="247"/>
      <c r="F65" s="171">
        <v>20</v>
      </c>
    </row>
    <row r="66" spans="1:6" ht="12" customHeight="1" x14ac:dyDescent="0.25">
      <c r="A66" s="241"/>
      <c r="B66" s="151"/>
      <c r="C66" s="242"/>
      <c r="D66" s="246" t="s">
        <v>151</v>
      </c>
      <c r="E66" s="247"/>
      <c r="F66" s="171">
        <v>25</v>
      </c>
    </row>
    <row r="67" spans="1:6" ht="12" customHeight="1" x14ac:dyDescent="0.25">
      <c r="A67" s="225">
        <v>8</v>
      </c>
      <c r="B67" s="150" t="s">
        <v>178</v>
      </c>
      <c r="C67" s="249" t="s">
        <v>142</v>
      </c>
      <c r="D67" s="250"/>
      <c r="E67" s="251"/>
      <c r="F67" s="229">
        <v>1</v>
      </c>
    </row>
    <row r="68" spans="1:6" ht="12" customHeight="1" x14ac:dyDescent="0.25">
      <c r="A68" s="230"/>
      <c r="B68" s="160"/>
      <c r="C68" s="231" t="s">
        <v>143</v>
      </c>
      <c r="D68" s="232"/>
      <c r="E68" s="233"/>
      <c r="F68" s="171">
        <v>1</v>
      </c>
    </row>
    <row r="69" spans="1:6" ht="12" customHeight="1" x14ac:dyDescent="0.25">
      <c r="A69" s="230"/>
      <c r="B69" s="160"/>
      <c r="C69" s="246" t="s">
        <v>171</v>
      </c>
      <c r="D69" s="248"/>
      <c r="E69" s="247"/>
      <c r="F69" s="171">
        <f>SUM(F70:F75)</f>
        <v>13</v>
      </c>
    </row>
    <row r="70" spans="1:6" ht="12" customHeight="1" x14ac:dyDescent="0.25">
      <c r="A70" s="230"/>
      <c r="B70" s="160"/>
      <c r="C70" s="237" t="s">
        <v>145</v>
      </c>
      <c r="D70" s="238" t="s">
        <v>146</v>
      </c>
      <c r="E70" s="238"/>
      <c r="F70" s="171">
        <v>13</v>
      </c>
    </row>
    <row r="71" spans="1:6" ht="12" customHeight="1" x14ac:dyDescent="0.25">
      <c r="A71" s="230"/>
      <c r="B71" s="160"/>
      <c r="C71" s="239"/>
      <c r="D71" s="246" t="s">
        <v>147</v>
      </c>
      <c r="E71" s="247"/>
      <c r="F71" s="171"/>
    </row>
    <row r="72" spans="1:6" ht="12" customHeight="1" x14ac:dyDescent="0.25">
      <c r="A72" s="230"/>
      <c r="B72" s="160"/>
      <c r="C72" s="239"/>
      <c r="D72" s="246" t="s">
        <v>148</v>
      </c>
      <c r="E72" s="247"/>
      <c r="F72" s="171"/>
    </row>
    <row r="73" spans="1:6" ht="12" customHeight="1" x14ac:dyDescent="0.25">
      <c r="A73" s="230"/>
      <c r="B73" s="160"/>
      <c r="C73" s="239"/>
      <c r="D73" s="246" t="s">
        <v>149</v>
      </c>
      <c r="E73" s="247"/>
      <c r="F73" s="171"/>
    </row>
    <row r="74" spans="1:6" ht="12" customHeight="1" x14ac:dyDescent="0.25">
      <c r="A74" s="230"/>
      <c r="B74" s="160"/>
      <c r="C74" s="239"/>
      <c r="D74" s="246" t="s">
        <v>150</v>
      </c>
      <c r="E74" s="247"/>
      <c r="F74" s="171"/>
    </row>
    <row r="75" spans="1:6" ht="12" customHeight="1" x14ac:dyDescent="0.25">
      <c r="A75" s="241"/>
      <c r="B75" s="151"/>
      <c r="C75" s="242"/>
      <c r="D75" s="246" t="s">
        <v>151</v>
      </c>
      <c r="E75" s="247"/>
      <c r="F75" s="171"/>
    </row>
    <row r="76" spans="1:6" ht="12" customHeight="1" x14ac:dyDescent="0.25">
      <c r="A76" s="225">
        <v>9</v>
      </c>
      <c r="B76" s="150" t="s">
        <v>179</v>
      </c>
      <c r="C76" s="249" t="s">
        <v>142</v>
      </c>
      <c r="D76" s="250"/>
      <c r="E76" s="251"/>
      <c r="F76" s="229">
        <v>1</v>
      </c>
    </row>
    <row r="77" spans="1:6" ht="12" customHeight="1" x14ac:dyDescent="0.25">
      <c r="A77" s="230"/>
      <c r="B77" s="160"/>
      <c r="C77" s="231" t="s">
        <v>143</v>
      </c>
      <c r="D77" s="232"/>
      <c r="E77" s="233"/>
      <c r="F77" s="171">
        <v>1</v>
      </c>
    </row>
    <row r="78" spans="1:6" ht="12" customHeight="1" x14ac:dyDescent="0.25">
      <c r="A78" s="230"/>
      <c r="B78" s="160"/>
      <c r="C78" s="246" t="s">
        <v>171</v>
      </c>
      <c r="D78" s="248"/>
      <c r="E78" s="247"/>
      <c r="F78" s="171">
        <f>SUM(F79:F84)</f>
        <v>44</v>
      </c>
    </row>
    <row r="79" spans="1:6" ht="12" customHeight="1" x14ac:dyDescent="0.25">
      <c r="A79" s="230"/>
      <c r="B79" s="160"/>
      <c r="C79" s="237" t="s">
        <v>145</v>
      </c>
      <c r="D79" s="238" t="s">
        <v>146</v>
      </c>
      <c r="E79" s="238"/>
      <c r="F79" s="171">
        <v>26</v>
      </c>
    </row>
    <row r="80" spans="1:6" ht="12" customHeight="1" x14ac:dyDescent="0.25">
      <c r="A80" s="230"/>
      <c r="B80" s="160"/>
      <c r="C80" s="239"/>
      <c r="D80" s="246" t="s">
        <v>147</v>
      </c>
      <c r="E80" s="247"/>
      <c r="F80" s="171">
        <v>9</v>
      </c>
    </row>
    <row r="81" spans="1:6" ht="12" customHeight="1" x14ac:dyDescent="0.25">
      <c r="A81" s="230"/>
      <c r="B81" s="160"/>
      <c r="C81" s="239"/>
      <c r="D81" s="246" t="s">
        <v>148</v>
      </c>
      <c r="E81" s="247"/>
      <c r="F81" s="171"/>
    </row>
    <row r="82" spans="1:6" ht="12" customHeight="1" x14ac:dyDescent="0.25">
      <c r="A82" s="230"/>
      <c r="B82" s="160"/>
      <c r="C82" s="239"/>
      <c r="D82" s="246" t="s">
        <v>149</v>
      </c>
      <c r="E82" s="247"/>
      <c r="F82" s="171"/>
    </row>
    <row r="83" spans="1:6" ht="12" customHeight="1" x14ac:dyDescent="0.25">
      <c r="A83" s="230"/>
      <c r="B83" s="160"/>
      <c r="C83" s="239"/>
      <c r="D83" s="246" t="s">
        <v>150</v>
      </c>
      <c r="E83" s="247"/>
      <c r="F83" s="171">
        <v>3</v>
      </c>
    </row>
    <row r="84" spans="1:6" ht="12" customHeight="1" x14ac:dyDescent="0.25">
      <c r="A84" s="241"/>
      <c r="B84" s="151"/>
      <c r="C84" s="242"/>
      <c r="D84" s="246" t="s">
        <v>151</v>
      </c>
      <c r="E84" s="247"/>
      <c r="F84" s="171">
        <v>6</v>
      </c>
    </row>
    <row r="85" spans="1:6" s="159" customFormat="1" ht="12" customHeight="1" x14ac:dyDescent="0.25">
      <c r="A85" s="225"/>
      <c r="B85" s="252" t="s">
        <v>164</v>
      </c>
      <c r="C85" s="253" t="s">
        <v>142</v>
      </c>
      <c r="D85" s="253"/>
      <c r="E85" s="253"/>
      <c r="F85" s="229">
        <f>SUM(F4+F13+F22+F31+F40+F49+F58+F67+F76)</f>
        <v>13</v>
      </c>
    </row>
    <row r="86" spans="1:6" ht="12" customHeight="1" x14ac:dyDescent="0.25">
      <c r="A86" s="230"/>
      <c r="B86" s="254"/>
      <c r="C86" s="255" t="s">
        <v>143</v>
      </c>
      <c r="D86" s="256"/>
      <c r="E86" s="257"/>
      <c r="F86" s="229">
        <f>SUM(F5+F14+F23+F32+F41+F50+F59+F68+F77)</f>
        <v>13</v>
      </c>
    </row>
    <row r="87" spans="1:6" ht="27" customHeight="1" x14ac:dyDescent="0.25">
      <c r="A87" s="230"/>
      <c r="B87" s="254"/>
      <c r="C87" s="246" t="s">
        <v>171</v>
      </c>
      <c r="D87" s="248"/>
      <c r="E87" s="247"/>
      <c r="F87" s="229">
        <f>SUM(F6+F15+F24+F33+F42+F51+F60+F69+F78)</f>
        <v>354</v>
      </c>
    </row>
    <row r="88" spans="1:6" ht="12" customHeight="1" x14ac:dyDescent="0.25">
      <c r="A88" s="230"/>
      <c r="B88" s="254"/>
      <c r="C88" s="258" t="s">
        <v>145</v>
      </c>
      <c r="D88" s="259" t="s">
        <v>146</v>
      </c>
      <c r="E88" s="259"/>
      <c r="F88" s="229">
        <f t="shared" ref="F88:F93" si="0">SUM(F7+F16+F25+F34+F43+F52+F61+F70+F79)</f>
        <v>149</v>
      </c>
    </row>
    <row r="89" spans="1:6" ht="12" customHeight="1" x14ac:dyDescent="0.25">
      <c r="A89" s="230"/>
      <c r="B89" s="254"/>
      <c r="C89" s="260"/>
      <c r="D89" s="261" t="s">
        <v>147</v>
      </c>
      <c r="E89" s="262"/>
      <c r="F89" s="229">
        <f t="shared" si="0"/>
        <v>71</v>
      </c>
    </row>
    <row r="90" spans="1:6" ht="12" customHeight="1" x14ac:dyDescent="0.25">
      <c r="A90" s="230"/>
      <c r="B90" s="254"/>
      <c r="C90" s="260"/>
      <c r="D90" s="261" t="s">
        <v>148</v>
      </c>
      <c r="E90" s="262"/>
      <c r="F90" s="229">
        <f t="shared" si="0"/>
        <v>4</v>
      </c>
    </row>
    <row r="91" spans="1:6" ht="12" customHeight="1" x14ac:dyDescent="0.25">
      <c r="A91" s="230"/>
      <c r="B91" s="254"/>
      <c r="C91" s="260"/>
      <c r="D91" s="261" t="s">
        <v>149</v>
      </c>
      <c r="E91" s="262"/>
      <c r="F91" s="229">
        <f t="shared" si="0"/>
        <v>0</v>
      </c>
    </row>
    <row r="92" spans="1:6" ht="12" customHeight="1" x14ac:dyDescent="0.25">
      <c r="A92" s="230"/>
      <c r="B92" s="254"/>
      <c r="C92" s="260"/>
      <c r="D92" s="261" t="s">
        <v>150</v>
      </c>
      <c r="E92" s="262"/>
      <c r="F92" s="229">
        <f t="shared" si="0"/>
        <v>28</v>
      </c>
    </row>
    <row r="93" spans="1:6" ht="12" customHeight="1" x14ac:dyDescent="0.25">
      <c r="A93" s="241"/>
      <c r="B93" s="263"/>
      <c r="C93" s="264"/>
      <c r="D93" s="261" t="s">
        <v>151</v>
      </c>
      <c r="E93" s="262"/>
      <c r="F93" s="229">
        <f t="shared" si="0"/>
        <v>102</v>
      </c>
    </row>
    <row r="94" spans="1:6" s="159" customFormat="1" ht="12" customHeight="1" x14ac:dyDescent="0.2">
      <c r="A94" s="110"/>
      <c r="B94" s="110"/>
      <c r="C94" s="265" t="s">
        <v>165</v>
      </c>
      <c r="D94" s="266"/>
      <c r="E94" s="266"/>
      <c r="F94" s="266"/>
    </row>
    <row r="95" spans="1:6" s="268" customFormat="1" ht="54.75" customHeight="1" x14ac:dyDescent="0.25">
      <c r="A95" s="267" t="s">
        <v>180</v>
      </c>
      <c r="B95" s="267"/>
      <c r="C95" s="267"/>
      <c r="D95" s="267"/>
      <c r="E95" s="267"/>
      <c r="F95" s="267"/>
    </row>
    <row r="96" spans="1:6" ht="40.5" customHeight="1" x14ac:dyDescent="0.25">
      <c r="A96" s="269"/>
      <c r="B96" s="269"/>
      <c r="C96" s="269"/>
      <c r="D96" s="269"/>
      <c r="E96" s="269"/>
      <c r="F96" s="269"/>
    </row>
    <row r="97" spans="1:6" ht="12" customHeight="1" x14ac:dyDescent="0.25"/>
    <row r="98" spans="1:6" ht="12" customHeight="1" x14ac:dyDescent="0.25">
      <c r="A98" s="112"/>
      <c r="B98" s="112"/>
      <c r="C98" s="112"/>
      <c r="D98" s="112"/>
      <c r="E98" s="112"/>
      <c r="F98" s="112"/>
    </row>
    <row r="99" spans="1:6" ht="12" customHeight="1" x14ac:dyDescent="0.25">
      <c r="A99" s="112"/>
      <c r="B99" s="112"/>
      <c r="C99" s="112"/>
      <c r="D99" s="112"/>
      <c r="E99" s="112"/>
      <c r="F99" s="112"/>
    </row>
    <row r="100" spans="1:6" ht="12" customHeight="1" x14ac:dyDescent="0.25">
      <c r="A100" s="112"/>
      <c r="B100" s="112"/>
      <c r="C100" s="112"/>
      <c r="D100" s="112"/>
      <c r="E100" s="112"/>
      <c r="F100" s="112"/>
    </row>
    <row r="101" spans="1:6" ht="12" customHeight="1" x14ac:dyDescent="0.25">
      <c r="A101" s="112"/>
      <c r="B101" s="112"/>
      <c r="C101" s="112"/>
      <c r="D101" s="112"/>
      <c r="E101" s="112"/>
      <c r="F101" s="112"/>
    </row>
    <row r="102" spans="1:6" ht="12" customHeight="1" x14ac:dyDescent="0.25">
      <c r="A102" s="112"/>
      <c r="B102" s="112"/>
      <c r="C102" s="112"/>
      <c r="D102" s="112"/>
      <c r="E102" s="112"/>
      <c r="F102" s="112"/>
    </row>
    <row r="103" spans="1:6" ht="12" customHeight="1" x14ac:dyDescent="0.25">
      <c r="A103" s="112"/>
      <c r="B103" s="112"/>
      <c r="C103" s="112"/>
      <c r="D103" s="112"/>
      <c r="E103" s="112"/>
      <c r="F103" s="112"/>
    </row>
    <row r="104" spans="1:6" ht="12" customHeight="1" x14ac:dyDescent="0.25">
      <c r="A104" s="112"/>
      <c r="B104" s="270" t="s">
        <v>181</v>
      </c>
      <c r="C104" s="112"/>
      <c r="D104" s="112"/>
      <c r="E104" s="112"/>
      <c r="F104" s="112"/>
    </row>
    <row r="105" spans="1:6" ht="12" customHeight="1" x14ac:dyDescent="0.25">
      <c r="A105" s="112"/>
      <c r="B105" s="112"/>
      <c r="C105" s="112"/>
      <c r="D105" s="112"/>
      <c r="E105" s="112"/>
      <c r="F105" s="112"/>
    </row>
    <row r="106" spans="1:6" ht="12" customHeight="1" x14ac:dyDescent="0.25">
      <c r="A106" s="112"/>
      <c r="B106" s="112"/>
      <c r="C106" s="112"/>
      <c r="D106" s="112"/>
      <c r="E106" s="112"/>
      <c r="F106" s="112"/>
    </row>
    <row r="107" spans="1:6" ht="12" customHeight="1" x14ac:dyDescent="0.25">
      <c r="A107" s="112"/>
      <c r="B107" s="271" t="s">
        <v>182</v>
      </c>
      <c r="C107" s="271"/>
      <c r="D107" s="271"/>
      <c r="E107" s="271"/>
      <c r="F107" s="271"/>
    </row>
    <row r="108" spans="1:6" ht="12" customHeight="1" x14ac:dyDescent="0.25">
      <c r="A108" s="112"/>
      <c r="B108" s="112"/>
      <c r="C108" s="112"/>
      <c r="D108" s="112"/>
      <c r="E108" s="112"/>
      <c r="F108" s="112"/>
    </row>
    <row r="109" spans="1:6" ht="12" customHeight="1" x14ac:dyDescent="0.25">
      <c r="A109" s="112"/>
      <c r="B109" s="112"/>
      <c r="C109" s="112"/>
      <c r="D109" s="112"/>
      <c r="E109" s="112"/>
      <c r="F109" s="112"/>
    </row>
    <row r="110" spans="1:6" s="159" customFormat="1" ht="12" customHeight="1" x14ac:dyDescent="0.25">
      <c r="A110" s="112"/>
      <c r="B110" s="270" t="s">
        <v>183</v>
      </c>
      <c r="C110" s="112"/>
      <c r="D110" s="112"/>
      <c r="E110" s="112"/>
      <c r="F110" s="112"/>
    </row>
    <row r="111" spans="1:6" ht="12" customHeight="1" x14ac:dyDescent="0.25">
      <c r="A111" s="112"/>
      <c r="B111" s="112"/>
      <c r="C111" s="112"/>
      <c r="D111" s="112"/>
      <c r="E111" s="112"/>
      <c r="F111" s="112"/>
    </row>
    <row r="112" spans="1:6" ht="12" customHeight="1" x14ac:dyDescent="0.25">
      <c r="A112" s="112"/>
      <c r="B112" s="112"/>
      <c r="C112" s="112"/>
      <c r="D112" s="112"/>
      <c r="E112" s="112"/>
      <c r="F112" s="112"/>
    </row>
    <row r="113" spans="1:6" ht="12" customHeight="1" x14ac:dyDescent="0.25">
      <c r="A113" s="112"/>
      <c r="B113" s="112"/>
      <c r="C113" s="112"/>
      <c r="D113" s="112"/>
      <c r="E113" s="112"/>
      <c r="F113" s="112"/>
    </row>
    <row r="114" spans="1:6" ht="12" customHeight="1" x14ac:dyDescent="0.25">
      <c r="A114" s="112"/>
      <c r="B114" s="112"/>
      <c r="C114" s="112"/>
      <c r="D114" s="112"/>
      <c r="E114" s="112"/>
      <c r="F114" s="112"/>
    </row>
    <row r="115" spans="1:6" ht="12" customHeight="1" x14ac:dyDescent="0.25">
      <c r="A115" s="112"/>
      <c r="B115" s="112"/>
      <c r="C115" s="112"/>
      <c r="D115" s="112"/>
      <c r="E115" s="112"/>
      <c r="F115" s="112"/>
    </row>
    <row r="116" spans="1:6" ht="12" customHeight="1" x14ac:dyDescent="0.25">
      <c r="A116" s="112"/>
      <c r="B116" s="112"/>
      <c r="C116" s="112"/>
      <c r="D116" s="112"/>
      <c r="E116" s="112"/>
      <c r="F116" s="112"/>
    </row>
    <row r="117" spans="1:6" ht="12" customHeight="1" x14ac:dyDescent="0.25">
      <c r="A117" s="112"/>
      <c r="B117" s="112"/>
      <c r="C117" s="112"/>
      <c r="D117" s="112"/>
      <c r="E117" s="112"/>
      <c r="F117" s="112"/>
    </row>
    <row r="118" spans="1:6" ht="12" customHeight="1" x14ac:dyDescent="0.25">
      <c r="A118" s="112"/>
      <c r="B118" s="112"/>
      <c r="C118" s="112"/>
      <c r="D118" s="112"/>
      <c r="E118" s="112"/>
      <c r="F118" s="112"/>
    </row>
    <row r="119" spans="1:6" s="159" customFormat="1" ht="12" customHeight="1" x14ac:dyDescent="0.25">
      <c r="A119" s="112"/>
      <c r="B119" s="112"/>
      <c r="C119" s="112"/>
      <c r="D119" s="112"/>
      <c r="E119" s="112"/>
      <c r="F119" s="112"/>
    </row>
    <row r="120" spans="1:6" ht="12" customHeight="1" x14ac:dyDescent="0.25">
      <c r="A120" s="112"/>
      <c r="B120" s="112"/>
      <c r="C120" s="112"/>
      <c r="D120" s="112"/>
      <c r="E120" s="112"/>
      <c r="F120" s="112"/>
    </row>
    <row r="121" spans="1:6" ht="27" customHeight="1" x14ac:dyDescent="0.25">
      <c r="A121" s="112"/>
      <c r="B121" s="112"/>
      <c r="C121" s="112"/>
      <c r="D121" s="112"/>
      <c r="E121" s="112"/>
      <c r="F121" s="112"/>
    </row>
    <row r="122" spans="1:6" ht="15" customHeight="1" x14ac:dyDescent="0.25">
      <c r="A122" s="112"/>
      <c r="B122" s="112"/>
      <c r="C122" s="112"/>
      <c r="D122" s="112"/>
      <c r="E122" s="112"/>
      <c r="F122" s="112"/>
    </row>
    <row r="123" spans="1:6" ht="12" customHeight="1" x14ac:dyDescent="0.25">
      <c r="A123" s="112"/>
      <c r="B123" s="112"/>
      <c r="C123" s="112"/>
      <c r="D123" s="112"/>
      <c r="E123" s="112"/>
      <c r="F123" s="112"/>
    </row>
    <row r="124" spans="1:6" ht="12" customHeight="1" x14ac:dyDescent="0.25">
      <c r="A124" s="112"/>
      <c r="B124" s="112"/>
      <c r="C124" s="112"/>
      <c r="D124" s="112"/>
      <c r="E124" s="112"/>
      <c r="F124" s="112"/>
    </row>
    <row r="125" spans="1:6" ht="12" customHeight="1" x14ac:dyDescent="0.25">
      <c r="A125" s="112"/>
      <c r="B125" s="112"/>
      <c r="C125" s="112"/>
      <c r="D125" s="112"/>
      <c r="E125" s="112"/>
      <c r="F125" s="112"/>
    </row>
    <row r="126" spans="1:6" ht="12" customHeight="1" x14ac:dyDescent="0.25">
      <c r="A126" s="112"/>
      <c r="B126" s="112"/>
      <c r="C126" s="112"/>
      <c r="D126" s="112"/>
      <c r="E126" s="112"/>
      <c r="F126" s="112"/>
    </row>
    <row r="127" spans="1:6" ht="12" customHeight="1" x14ac:dyDescent="0.25"/>
    <row r="128" spans="1:6" ht="36" customHeight="1" x14ac:dyDescent="0.25"/>
    <row r="129" ht="44.25" customHeight="1" x14ac:dyDescent="0.25"/>
    <row r="130" ht="46.5" customHeight="1" x14ac:dyDescent="0.25"/>
  </sheetData>
  <mergeCells count="127">
    <mergeCell ref="A96:F96"/>
    <mergeCell ref="B107:F107"/>
    <mergeCell ref="D90:E90"/>
    <mergeCell ref="D91:E91"/>
    <mergeCell ref="D92:E92"/>
    <mergeCell ref="D93:E93"/>
    <mergeCell ref="C94:F94"/>
    <mergeCell ref="A95:F95"/>
    <mergeCell ref="D83:E83"/>
    <mergeCell ref="D84:E84"/>
    <mergeCell ref="A85:A93"/>
    <mergeCell ref="B85:B93"/>
    <mergeCell ref="C85:E85"/>
    <mergeCell ref="C86:E86"/>
    <mergeCell ref="C87:E87"/>
    <mergeCell ref="C88:C93"/>
    <mergeCell ref="D88:E88"/>
    <mergeCell ref="D89:E89"/>
    <mergeCell ref="A76:A84"/>
    <mergeCell ref="B76:B84"/>
    <mergeCell ref="C76:E76"/>
    <mergeCell ref="C77:E77"/>
    <mergeCell ref="C78:E78"/>
    <mergeCell ref="C79:C84"/>
    <mergeCell ref="D79:E79"/>
    <mergeCell ref="D80:E80"/>
    <mergeCell ref="D81:E81"/>
    <mergeCell ref="D82:E82"/>
    <mergeCell ref="D70:E70"/>
    <mergeCell ref="D71:E71"/>
    <mergeCell ref="D72:E72"/>
    <mergeCell ref="D73:E73"/>
    <mergeCell ref="D74:E74"/>
    <mergeCell ref="D75:E75"/>
    <mergeCell ref="D63:E63"/>
    <mergeCell ref="D64:E64"/>
    <mergeCell ref="D65:E65"/>
    <mergeCell ref="D66:E66"/>
    <mergeCell ref="A67:A75"/>
    <mergeCell ref="B67:B75"/>
    <mergeCell ref="C67:E67"/>
    <mergeCell ref="C68:E68"/>
    <mergeCell ref="C69:E69"/>
    <mergeCell ref="C70:C75"/>
    <mergeCell ref="D56:E56"/>
    <mergeCell ref="D57:E57"/>
    <mergeCell ref="A58:A66"/>
    <mergeCell ref="B58:B66"/>
    <mergeCell ref="C58:E58"/>
    <mergeCell ref="C59:E59"/>
    <mergeCell ref="C60:E60"/>
    <mergeCell ref="C61:C66"/>
    <mergeCell ref="D61:E61"/>
    <mergeCell ref="D62:E62"/>
    <mergeCell ref="A49:A57"/>
    <mergeCell ref="B49:B57"/>
    <mergeCell ref="C49:E49"/>
    <mergeCell ref="C50:E50"/>
    <mergeCell ref="C51:E51"/>
    <mergeCell ref="C52:C57"/>
    <mergeCell ref="D52:E52"/>
    <mergeCell ref="D53:E53"/>
    <mergeCell ref="D54:E54"/>
    <mergeCell ref="D55:E55"/>
    <mergeCell ref="D43:E43"/>
    <mergeCell ref="D44:E44"/>
    <mergeCell ref="D45:E45"/>
    <mergeCell ref="D46:E46"/>
    <mergeCell ref="D47:E47"/>
    <mergeCell ref="D48:E48"/>
    <mergeCell ref="D36:E36"/>
    <mergeCell ref="D37:E37"/>
    <mergeCell ref="D38:E38"/>
    <mergeCell ref="D39:E39"/>
    <mergeCell ref="A40:A48"/>
    <mergeCell ref="B40:B48"/>
    <mergeCell ref="C40:E40"/>
    <mergeCell ref="C41:E41"/>
    <mergeCell ref="C42:E42"/>
    <mergeCell ref="C43:C48"/>
    <mergeCell ref="D29:E29"/>
    <mergeCell ref="D30:E30"/>
    <mergeCell ref="A31:A39"/>
    <mergeCell ref="B31:B39"/>
    <mergeCell ref="C31:E31"/>
    <mergeCell ref="C32:E32"/>
    <mergeCell ref="C33:E33"/>
    <mergeCell ref="C34:C39"/>
    <mergeCell ref="D34:E34"/>
    <mergeCell ref="D35:E35"/>
    <mergeCell ref="A22:A30"/>
    <mergeCell ref="B22:B30"/>
    <mergeCell ref="C22:E22"/>
    <mergeCell ref="C23:E23"/>
    <mergeCell ref="C24:E24"/>
    <mergeCell ref="C25:C30"/>
    <mergeCell ref="D25:E25"/>
    <mergeCell ref="D26:E26"/>
    <mergeCell ref="D27:E27"/>
    <mergeCell ref="D28:E28"/>
    <mergeCell ref="C16:C21"/>
    <mergeCell ref="D16:E16"/>
    <mergeCell ref="D17:E17"/>
    <mergeCell ref="D18:E18"/>
    <mergeCell ref="D19:E19"/>
    <mergeCell ref="D20:E20"/>
    <mergeCell ref="D21:E21"/>
    <mergeCell ref="D8:E8"/>
    <mergeCell ref="D9:E9"/>
    <mergeCell ref="D10:E10"/>
    <mergeCell ref="D11:E11"/>
    <mergeCell ref="D12:E12"/>
    <mergeCell ref="A13:A21"/>
    <mergeCell ref="B13:B21"/>
    <mergeCell ref="C13:E13"/>
    <mergeCell ref="C14:E14"/>
    <mergeCell ref="C15:E15"/>
    <mergeCell ref="A1:F1"/>
    <mergeCell ref="A2:F2"/>
    <mergeCell ref="C3:E3"/>
    <mergeCell ref="A4:A12"/>
    <mergeCell ref="B4:B12"/>
    <mergeCell ref="C4:E4"/>
    <mergeCell ref="C5:E5"/>
    <mergeCell ref="C6:E6"/>
    <mergeCell ref="C7:C12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СЭМҮТ амбулатори</vt:lpstr>
      <vt:lpstr>СЭМҮТ стационар</vt:lpstr>
      <vt:lpstr>УХТЭ амбулатори</vt:lpstr>
      <vt:lpstr>УХТЭ оношилгоо</vt:lpstr>
      <vt:lpstr>УХТЭ лаб шинжилгээ</vt:lpstr>
      <vt:lpstr>УХТЭ хэвтүүлэн эмчлэх</vt:lpstr>
      <vt:lpstr>ХСҮТ стационар</vt:lpstr>
      <vt:lpstr>ХСҮТ амбулатори</vt:lpstr>
      <vt:lpstr>ХСҮТ оношилгоо</vt:lpstr>
      <vt:lpstr>ХСҮТ лаборатори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2022-02-01T03:49:30Z</dcterms:modified>
</cp:coreProperties>
</file>